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玲子\Desktop\"/>
    </mc:Choice>
  </mc:AlternateContent>
  <bookViews>
    <workbookView xWindow="0" yWindow="0" windowWidth="19200" windowHeight="6490"/>
  </bookViews>
  <sheets>
    <sheet name="question1" sheetId="2" r:id="rId1"/>
    <sheet name="question2" sheetId="3" r:id="rId2"/>
    <sheet name="question3" sheetId="4" r:id="rId3"/>
    <sheet name="Declaration form" sheetId="1" r:id="rId4"/>
  </sheets>
  <definedNames>
    <definedName name="_xlnm.Print_Area" localSheetId="0">question1!$A$1:$AG$10</definedName>
    <definedName name="_xlnm.Print_Area" localSheetId="1">question2!$A$1:$AH$37</definedName>
    <definedName name="_xlnm.Print_Area" localSheetId="2">question3!$A$1:$BL$73</definedName>
    <definedName name="リスト１">question2!$AH$3:$AH$4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4" l="1"/>
  <c r="AG58" i="4"/>
  <c r="AG56" i="4"/>
  <c r="AE54" i="4"/>
  <c r="X21" i="3"/>
  <c r="BA51" i="4"/>
  <c r="BB51" i="4" s="1"/>
  <c r="BD51" i="4" s="1"/>
  <c r="AZ51" i="4"/>
  <c r="AU51" i="4"/>
  <c r="AV51" i="4" s="1"/>
  <c r="AQ51" i="4"/>
  <c r="AN51" i="4"/>
  <c r="AP51" i="4" s="1"/>
  <c r="AS51" i="4" s="1"/>
  <c r="AL51" i="4"/>
  <c r="AO50" i="4"/>
  <c r="AM50" i="4"/>
  <c r="AN49" i="4"/>
  <c r="AQ48" i="4"/>
  <c r="AP48" i="4"/>
  <c r="AO48" i="4"/>
  <c r="AN48" i="4"/>
  <c r="BA47" i="4"/>
  <c r="AZ47" i="4"/>
  <c r="AU47" i="4"/>
  <c r="AY47" i="4" s="1"/>
  <c r="AN47" i="4"/>
  <c r="AP47" i="4" s="1"/>
  <c r="AL47" i="4"/>
  <c r="AO46" i="4"/>
  <c r="AM46" i="4"/>
  <c r="AN45" i="4"/>
  <c r="AQ44" i="4"/>
  <c r="AP44" i="4"/>
  <c r="AO44" i="4"/>
  <c r="AN44" i="4"/>
  <c r="AN43" i="4"/>
  <c r="AV42" i="4"/>
  <c r="AU42" i="4"/>
  <c r="AX42" i="4" s="1"/>
  <c r="AZ42" i="4" s="1"/>
  <c r="BB42" i="4" s="1"/>
  <c r="AQ42" i="4"/>
  <c r="AT42" i="4" s="1"/>
  <c r="AL42" i="4"/>
  <c r="AO41" i="4"/>
  <c r="AM41" i="4"/>
  <c r="AN40" i="4"/>
  <c r="AQ39" i="4"/>
  <c r="AP39" i="4"/>
  <c r="AO39" i="4"/>
  <c r="AN39" i="4"/>
  <c r="AN42" i="4" s="1"/>
  <c r="AO33" i="4"/>
  <c r="AM33" i="4"/>
  <c r="AN32" i="4"/>
  <c r="AQ31" i="4"/>
  <c r="AP31" i="4"/>
  <c r="AO31" i="4"/>
  <c r="AN31" i="4"/>
  <c r="AO29" i="4"/>
  <c r="AM29" i="4"/>
  <c r="AN28" i="4"/>
  <c r="AQ27" i="4"/>
  <c r="AP27" i="4"/>
  <c r="AO27" i="4"/>
  <c r="AN27" i="4"/>
  <c r="AO25" i="4"/>
  <c r="AM25" i="4"/>
  <c r="AN24" i="4"/>
  <c r="AQ23" i="4"/>
  <c r="AP23" i="4"/>
  <c r="AO23" i="4"/>
  <c r="AN23" i="4"/>
  <c r="AO21" i="4"/>
  <c r="AM21" i="4"/>
  <c r="AN20" i="4"/>
  <c r="AQ19" i="4"/>
  <c r="AP19" i="4"/>
  <c r="AO19" i="4"/>
  <c r="AN19" i="4"/>
  <c r="AO15" i="4"/>
  <c r="AM15" i="4"/>
  <c r="AQ50" i="4" l="1"/>
  <c r="AQ33" i="4"/>
  <c r="AQ41" i="4"/>
  <c r="AR39" i="4"/>
  <c r="AY51" i="4"/>
  <c r="AS44" i="4"/>
  <c r="AQ46" i="4"/>
  <c r="AR48" i="4"/>
  <c r="AO42" i="4"/>
  <c r="BB47" i="4"/>
  <c r="BD47" i="4" s="1"/>
  <c r="AS39" i="4"/>
  <c r="AS48" i="4"/>
  <c r="AS42" i="4"/>
  <c r="AR44" i="4"/>
  <c r="AV47" i="4"/>
  <c r="AQ47" i="4"/>
  <c r="AS47" i="4" s="1"/>
  <c r="AR31" i="4"/>
  <c r="AS31" i="4"/>
  <c r="AQ15" i="4"/>
  <c r="AQ29" i="4"/>
  <c r="AR23" i="4"/>
  <c r="AS19" i="4"/>
  <c r="AR27" i="4"/>
  <c r="AQ25" i="4"/>
  <c r="AS27" i="4"/>
  <c r="AS23" i="4"/>
  <c r="AR19" i="4"/>
  <c r="AQ21" i="4"/>
  <c r="AQ16" i="4" l="1"/>
  <c r="AQ34" i="4"/>
  <c r="AP34" i="4"/>
  <c r="AO34" i="4"/>
  <c r="AQ30" i="4"/>
  <c r="AP30" i="4"/>
  <c r="AO30" i="4"/>
  <c r="AQ13" i="4"/>
  <c r="AP13" i="4"/>
  <c r="AO13" i="4"/>
  <c r="AU26" i="4" l="1"/>
  <c r="AL26" i="4"/>
  <c r="AN26" i="4" s="1"/>
  <c r="AR34" i="4"/>
  <c r="AR30" i="4"/>
  <c r="AR13" i="4"/>
  <c r="AS34" i="4"/>
  <c r="AS30" i="4"/>
  <c r="AS13" i="4"/>
  <c r="AV26" i="4" l="1"/>
  <c r="C69" i="4"/>
  <c r="C68" i="4"/>
  <c r="C67" i="4"/>
  <c r="C66" i="4"/>
  <c r="C65" i="4"/>
  <c r="AN35" i="4"/>
  <c r="AO36" i="4" s="1"/>
  <c r="AN34" i="4"/>
  <c r="AN30" i="4"/>
  <c r="AU22" i="4"/>
  <c r="AL22" i="4"/>
  <c r="AN17" i="4"/>
  <c r="AN14" i="4"/>
  <c r="AN13" i="4"/>
  <c r="R8" i="4"/>
  <c r="AM5" i="4"/>
  <c r="BA26" i="4" l="1"/>
  <c r="AN8" i="4"/>
  <c r="AP8" i="4" s="1"/>
  <c r="AQ26" i="4"/>
  <c r="AV22" i="4"/>
  <c r="AY26" i="4"/>
  <c r="AV16" i="4"/>
  <c r="AU16" i="4"/>
  <c r="AP26" i="4"/>
  <c r="AN22" i="4"/>
  <c r="AM7" i="4"/>
  <c r="AO5" i="4"/>
  <c r="AZ26" i="4" l="1"/>
  <c r="BB26" i="4" s="1"/>
  <c r="AY22" i="4"/>
  <c r="AO9" i="4"/>
  <c r="AQ8" i="4" s="1"/>
  <c r="AS26" i="4"/>
  <c r="AX16" i="4"/>
  <c r="AN16" i="4"/>
  <c r="AL16" i="4"/>
  <c r="AQ22" i="4"/>
  <c r="AO7" i="4"/>
  <c r="AQ7" i="4" s="1"/>
  <c r="BD26" i="4" l="1"/>
  <c r="AZ22" i="4"/>
  <c r="BA22" i="4"/>
  <c r="AZ16" i="4"/>
  <c r="AO16" i="4"/>
  <c r="AP22" i="4"/>
  <c r="AS22" i="4" s="1"/>
  <c r="BB22" i="4" l="1"/>
  <c r="BD22" i="4" s="1"/>
  <c r="BB16" i="4"/>
  <c r="AS16" i="4"/>
  <c r="AT16" i="4" l="1"/>
</calcChain>
</file>

<file path=xl/sharedStrings.xml><?xml version="1.0" encoding="utf-8"?>
<sst xmlns="http://schemas.openxmlformats.org/spreadsheetml/2006/main" count="161" uniqueCount="77">
  <si>
    <t>→</t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</si>
  <si>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</si>
  <si>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</si>
  <si>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●</t>
    <phoneticPr fontId="1"/>
  </si>
  <si>
    <t>○</t>
    <phoneticPr fontId="1"/>
  </si>
  <si>
    <t>○</t>
    <phoneticPr fontId="1"/>
  </si>
  <si>
    <t>○</t>
    <phoneticPr fontId="1"/>
  </si>
  <si>
    <r>
      <rPr>
        <b/>
        <sz val="11"/>
        <rFont val="メイリオ"/>
        <family val="3"/>
        <charset val="128"/>
      </rPr>
      <t>「扶養控除申告書」</t>
    </r>
    <r>
      <rPr>
        <b/>
        <sz val="11"/>
        <color rgb="FFFF0000"/>
        <rFont val="メイリオ"/>
        <family val="3"/>
        <charset val="128"/>
      </rPr>
      <t>のシートを確認し、印刷して勤務先へ提出して下さい。</t>
    </r>
    <rPh sb="1" eb="8">
      <t>フヨウコウジョシンコクショ</t>
    </rPh>
    <rPh sb="14" eb="16">
      <t>カクニン</t>
    </rPh>
    <rPh sb="18" eb="20">
      <t>インサツ</t>
    </rPh>
    <rPh sb="22" eb="25">
      <t>キンムサキ</t>
    </rPh>
    <rPh sb="26" eb="28">
      <t>テイシュツ</t>
    </rPh>
    <rPh sb="30" eb="31">
      <t>クダ</t>
    </rPh>
    <phoneticPr fontId="1"/>
  </si>
  <si>
    <t>（Q1）</t>
    <phoneticPr fontId="1"/>
  </si>
  <si>
    <t>Please enter the address of company where you work</t>
    <phoneticPr fontId="1"/>
  </si>
  <si>
    <t>（Q2）</t>
    <phoneticPr fontId="1"/>
  </si>
  <si>
    <t>Please enter the company name where you work</t>
    <phoneticPr fontId="1"/>
  </si>
  <si>
    <t>* If you don't know them correctly, you don't need to write all the above fields.</t>
    <phoneticPr fontId="1"/>
  </si>
  <si>
    <t>（Q１）</t>
    <phoneticPr fontId="1"/>
  </si>
  <si>
    <t>（Q２）</t>
    <phoneticPr fontId="1"/>
  </si>
  <si>
    <t>Your full name</t>
    <phoneticPr fontId="1"/>
  </si>
  <si>
    <t>（Q３）</t>
    <phoneticPr fontId="1"/>
  </si>
  <si>
    <t>（Q６）</t>
    <phoneticPr fontId="1"/>
  </si>
  <si>
    <t>please enter your address in Japan.</t>
    <phoneticPr fontId="1"/>
  </si>
  <si>
    <t>If you live in Japan ,or, are planning to stay in Japan more than 1 year,</t>
    <phoneticPr fontId="1"/>
  </si>
  <si>
    <t>Your date of birth</t>
    <phoneticPr fontId="1"/>
  </si>
  <si>
    <t>Are you married or unmarried ?</t>
    <phoneticPr fontId="1"/>
  </si>
  <si>
    <t>Yes</t>
    <phoneticPr fontId="1"/>
  </si>
  <si>
    <t>No</t>
    <phoneticPr fontId="1"/>
  </si>
  <si>
    <t>○</t>
    <phoneticPr fontId="1"/>
  </si>
  <si>
    <t>×</t>
    <phoneticPr fontId="1"/>
  </si>
  <si>
    <t>If you're a person with disabilities and you have the passbook that prove it,</t>
    <phoneticPr fontId="1"/>
  </si>
  <si>
    <t>please write about grade of disability.</t>
    <phoneticPr fontId="1"/>
  </si>
  <si>
    <t>（Q４）</t>
    <phoneticPr fontId="1"/>
  </si>
  <si>
    <t>（Q５）</t>
    <phoneticPr fontId="1"/>
  </si>
  <si>
    <t xml:space="preserve">If your answer to these questions is all " No" , </t>
    <phoneticPr fontId="1"/>
  </si>
  <si>
    <t>please check the sheet of Declaration form and print it.</t>
    <phoneticPr fontId="1"/>
  </si>
  <si>
    <t>After that, you're supposed to file it to your workplace.</t>
    <phoneticPr fontId="1"/>
  </si>
  <si>
    <t xml:space="preserve">If at least one of your answer to these questions is " Yes" , please check the sheet of question3. </t>
    <phoneticPr fontId="1"/>
  </si>
  <si>
    <t>Do you have your dependent family member ?</t>
    <phoneticPr fontId="1"/>
  </si>
  <si>
    <t>Do you get the income more than 1,030,000 JPY while attend the school?</t>
    <phoneticPr fontId="1"/>
  </si>
  <si>
    <t>（Q1）</t>
    <phoneticPr fontId="1"/>
  </si>
  <si>
    <t>If your wife or husband is your dependent,</t>
    <phoneticPr fontId="1"/>
  </si>
  <si>
    <t>please write his/her name, date of birth, and address.</t>
    <phoneticPr fontId="1"/>
  </si>
  <si>
    <t>name</t>
    <phoneticPr fontId="1"/>
  </si>
  <si>
    <t>date of birth</t>
    <phoneticPr fontId="1"/>
  </si>
  <si>
    <t>D</t>
    <phoneticPr fontId="1"/>
  </si>
  <si>
    <t>Y/</t>
    <phoneticPr fontId="1"/>
  </si>
  <si>
    <t>M/</t>
    <phoneticPr fontId="1"/>
  </si>
  <si>
    <t>D</t>
    <phoneticPr fontId="1"/>
  </si>
  <si>
    <t>address</t>
    <phoneticPr fontId="1"/>
  </si>
  <si>
    <t>（Q２）</t>
    <phoneticPr fontId="1"/>
  </si>
  <si>
    <t>If you have dependent family member, (except your wife or husband),</t>
    <phoneticPr fontId="1"/>
  </si>
  <si>
    <t>(※ about the dependent younger than 16 years old, please write in "Q3" )</t>
    <phoneticPr fontId="1"/>
  </si>
  <si>
    <t>（Q3）</t>
    <phoneticPr fontId="1"/>
  </si>
  <si>
    <r>
      <t xml:space="preserve">If you have dependent family member, </t>
    </r>
    <r>
      <rPr>
        <b/>
        <sz val="11"/>
        <color theme="1"/>
        <rFont val="メイリオ"/>
        <family val="3"/>
        <charset val="128"/>
      </rPr>
      <t>under 16 age,</t>
    </r>
    <phoneticPr fontId="1"/>
  </si>
  <si>
    <t>If your dependent is a person with disabilities and he/she has the passbook that prove it,</t>
    <phoneticPr fontId="1"/>
  </si>
  <si>
    <t>（Q５）</t>
    <phoneticPr fontId="1"/>
  </si>
  <si>
    <t>Do you apply to all these conditions?</t>
    <phoneticPr fontId="1"/>
  </si>
  <si>
    <t>b) the income earned this year is less than 1,300,000JPY</t>
    <phoneticPr fontId="1"/>
  </si>
  <si>
    <t xml:space="preserve">a) the income earned this year is more than 1,030,000JPY </t>
    <phoneticPr fontId="1"/>
  </si>
  <si>
    <t>c) attend the high shool, college,university,or other similar kind of school</t>
    <phoneticPr fontId="1"/>
  </si>
  <si>
    <t>yes</t>
    <phoneticPr fontId="1"/>
  </si>
  <si>
    <t>no</t>
    <phoneticPr fontId="1"/>
  </si>
  <si>
    <t>（Q６）</t>
    <phoneticPr fontId="1"/>
  </si>
  <si>
    <t>If you apply to one of these conditions, please check "○"  .</t>
    <phoneticPr fontId="1"/>
  </si>
  <si>
    <t>寡婦</t>
    <rPh sb="0" eb="2">
      <t>カフ</t>
    </rPh>
    <phoneticPr fontId="1"/>
  </si>
  <si>
    <t>◇　I'm unmarried after my husband passed away, don't have any dependent family. And, this year's income is less than 6,888,889JPY.</t>
    <phoneticPr fontId="1"/>
  </si>
  <si>
    <t>特別寡婦</t>
    <rPh sb="0" eb="2">
      <t>トクベツ</t>
    </rPh>
    <rPh sb="2" eb="4">
      <t>カフ</t>
    </rPh>
    <phoneticPr fontId="1"/>
  </si>
  <si>
    <t>○</t>
    <phoneticPr fontId="1"/>
  </si>
  <si>
    <t>◇　I'm unmarried after my husband passed away, have dependent family members. And, this year's income is less than 6,888,889JPY.</t>
    <phoneticPr fontId="1"/>
  </si>
  <si>
    <t>◇　I'm unmarried after my husband passed away, have dependent family members. And, this year's income is more than 6,888,889JPY.</t>
    <phoneticPr fontId="1"/>
  </si>
  <si>
    <t>◇　I'm unmarried after my devorce, have dependent family members. And, this year's income is less than 6,888,889JPY.</t>
    <phoneticPr fontId="1"/>
  </si>
  <si>
    <t>◇　I'm unmarried after my devorce, have dependent family members. And, this year's income is more than 6,888,889JPY.</t>
    <phoneticPr fontId="1"/>
  </si>
  <si>
    <t>◇　I'm unmarried after my wife passed away, or after my devorce. I have dependent family members. And, this year's income is less than 6,888,889JPY.</t>
    <phoneticPr fontId="1"/>
  </si>
  <si>
    <t>寡夫</t>
    <rPh sb="0" eb="2">
      <t>カフ</t>
    </rPh>
    <phoneticPr fontId="1"/>
  </si>
  <si>
    <t>※ In that case, "income" means your salary. ( as an employee.)</t>
    <phoneticPr fontId="1"/>
  </si>
  <si>
    <t>If you get the other types of income, it'll be 5,000,000JPY instead of 6,888,888JPY.</t>
    <phoneticPr fontId="1"/>
  </si>
  <si>
    <t>After you check all these questions above, please check the sheet of Declaration form and print it.</t>
    <phoneticPr fontId="1"/>
  </si>
  <si>
    <t>You're supposed to file it to your workplace.</t>
    <phoneticPr fontId="1"/>
  </si>
  <si>
    <t xml:space="preserve"> </t>
    <phoneticPr fontId="1"/>
  </si>
  <si>
    <t>Please check the sheet of question2.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</si>
</sst>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メイリオ"/>
      <family val="3"/>
      <charset val="128"/>
    </font>
    <font>
      <sz val="11"/>
      <color theme="8" tint="0.79998168889431442"/>
      <name val="メイリオ"/>
      <family val="3"/>
      <charset val="128"/>
    </font>
    <font>
      <sz val="11"/>
      <color theme="5" tint="0.79998168889431442"/>
      <name val="メイリオ"/>
      <family val="3"/>
      <charset val="128"/>
    </font>
    <font>
      <sz val="11"/>
      <color theme="4" tint="0.79998168889431442"/>
      <name val="メイリオ"/>
      <family val="3"/>
      <charset val="128"/>
    </font>
    <font>
      <sz val="11"/>
      <color theme="4" tint="0.3999755851924192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name val="メイリオ"/>
      <family val="3"/>
      <charset val="128"/>
    </font>
    <font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theme="8" tint="0.59996337778862885"/>
      </left>
      <right style="thin">
        <color theme="8" tint="0.59996337778862885"/>
      </right>
      <top style="thin">
        <color theme="8" tint="0.59996337778862885"/>
      </top>
      <bottom/>
      <diagonal/>
    </border>
    <border>
      <left style="thin">
        <color theme="8" tint="0.59996337778862885"/>
      </left>
      <right style="thin">
        <color theme="8" tint="0.59996337778862885"/>
      </right>
      <top/>
      <bottom style="thin">
        <color theme="8" tint="0.59996337778862885"/>
      </bottom>
      <diagonal/>
    </border>
    <border>
      <left style="thin">
        <color theme="5" tint="0.59996337778862885"/>
      </left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/>
      <diagonal/>
    </border>
    <border>
      <left/>
      <right/>
      <top style="thin">
        <color theme="5" tint="0.59996337778862885"/>
      </top>
      <bottom/>
      <diagonal/>
    </border>
    <border>
      <left/>
      <right style="thin">
        <color theme="5" tint="0.59996337778862885"/>
      </right>
      <top style="thin">
        <color theme="5" tint="0.59996337778862885"/>
      </top>
      <bottom/>
      <diagonal/>
    </border>
    <border>
      <left style="thin">
        <color theme="5" tint="0.59996337778862885"/>
      </left>
      <right/>
      <top/>
      <bottom/>
      <diagonal/>
    </border>
    <border>
      <left/>
      <right style="thin">
        <color theme="5" tint="0.59996337778862885"/>
      </right>
      <top/>
      <bottom/>
      <diagonal/>
    </border>
    <border>
      <left style="thin">
        <color theme="5" tint="0.59996337778862885"/>
      </left>
      <right/>
      <top/>
      <bottom style="thin">
        <color theme="5" tint="0.59996337778862885"/>
      </bottom>
      <diagonal/>
    </border>
    <border>
      <left/>
      <right/>
      <top/>
      <bottom style="thin">
        <color theme="5" tint="0.59996337778862885"/>
      </bottom>
      <diagonal/>
    </border>
    <border>
      <left/>
      <right style="thin">
        <color theme="5" tint="0.59996337778862885"/>
      </right>
      <top/>
      <bottom style="thin">
        <color theme="5" tint="0.59996337778862885"/>
      </bottom>
      <diagonal/>
    </border>
    <border>
      <left style="thin">
        <color theme="5" tint="0.59996337778862885"/>
      </left>
      <right/>
      <top style="thin">
        <color theme="5" tint="0.59996337778862885"/>
      </top>
      <bottom style="thin">
        <color theme="5" tint="0.59996337778862885"/>
      </bottom>
      <diagonal/>
    </border>
    <border>
      <left/>
      <right/>
      <top style="thin">
        <color theme="5" tint="0.59996337778862885"/>
      </top>
      <bottom style="thin">
        <color theme="5" tint="0.59996337778862885"/>
      </bottom>
      <diagonal/>
    </border>
    <border>
      <left/>
      <right style="thin">
        <color theme="5" tint="0.59996337778862885"/>
      </right>
      <top style="thin">
        <color theme="5" tint="0.59996337778862885"/>
      </top>
      <bottom style="thin">
        <color theme="5" tint="0.599963377788628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 applyProtection="1">
      <alignment vertical="center"/>
      <protection locked="0"/>
    </xf>
    <xf numFmtId="0" fontId="3" fillId="3" borderId="0" xfId="0" applyFont="1" applyFill="1" applyProtection="1">
      <alignment vertical="center"/>
    </xf>
    <xf numFmtId="0" fontId="2" fillId="3" borderId="0" xfId="0" applyFont="1" applyFill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2" fillId="3" borderId="0" xfId="0" applyFont="1" applyFill="1" applyAlignment="1" applyProtection="1">
      <alignment vertical="top"/>
    </xf>
    <xf numFmtId="0" fontId="3" fillId="2" borderId="0" xfId="0" applyFont="1" applyFill="1" applyProtection="1">
      <alignment vertical="center"/>
    </xf>
    <xf numFmtId="0" fontId="2" fillId="2" borderId="0" xfId="0" applyFont="1" applyFill="1" applyProtection="1">
      <alignment vertical="center"/>
    </xf>
    <xf numFmtId="0" fontId="11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left" vertical="center"/>
    </xf>
    <xf numFmtId="0" fontId="11" fillId="2" borderId="0" xfId="0" applyFont="1" applyFill="1" applyBorder="1" applyProtection="1">
      <alignment vertical="center"/>
    </xf>
    <xf numFmtId="0" fontId="12" fillId="2" borderId="0" xfId="0" applyFont="1" applyFill="1" applyBorder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49" fontId="2" fillId="2" borderId="0" xfId="0" applyNumberFormat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Protection="1">
      <alignment vertical="center"/>
    </xf>
    <xf numFmtId="0" fontId="6" fillId="2" borderId="10" xfId="0" applyFont="1" applyFill="1" applyBorder="1" applyProtection="1">
      <alignment vertical="center"/>
    </xf>
    <xf numFmtId="0" fontId="8" fillId="2" borderId="23" xfId="0" applyFont="1" applyFill="1" applyBorder="1" applyProtection="1">
      <alignment vertical="center"/>
    </xf>
    <xf numFmtId="0" fontId="8" fillId="2" borderId="24" xfId="0" applyFont="1" applyFill="1" applyBorder="1" applyProtection="1">
      <alignment vertical="center"/>
    </xf>
    <xf numFmtId="0" fontId="9" fillId="2" borderId="0" xfId="0" applyFont="1" applyFill="1" applyBorder="1" applyProtection="1">
      <alignment vertical="center"/>
    </xf>
    <xf numFmtId="0" fontId="10" fillId="2" borderId="0" xfId="0" applyFont="1" applyFill="1" applyProtection="1">
      <alignment vertical="center"/>
    </xf>
    <xf numFmtId="0" fontId="2" fillId="2" borderId="1" xfId="0" applyFont="1" applyFill="1" applyBorder="1" applyProtection="1">
      <alignment vertical="center"/>
    </xf>
    <xf numFmtId="0" fontId="2" fillId="2" borderId="2" xfId="0" applyFont="1" applyFill="1" applyBorder="1" applyProtection="1">
      <alignment vertical="center"/>
    </xf>
    <xf numFmtId="0" fontId="2" fillId="2" borderId="3" xfId="0" applyFont="1" applyFill="1" applyBorder="1" applyProtection="1">
      <alignment vertical="center"/>
    </xf>
    <xf numFmtId="0" fontId="2" fillId="2" borderId="4" xfId="0" applyFont="1" applyFill="1" applyBorder="1" applyProtection="1">
      <alignment vertical="center"/>
    </xf>
    <xf numFmtId="0" fontId="2" fillId="2" borderId="0" xfId="0" applyFont="1" applyFill="1" applyBorder="1" applyProtection="1">
      <alignment vertical="center"/>
    </xf>
    <xf numFmtId="0" fontId="2" fillId="2" borderId="5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3" fillId="5" borderId="0" xfId="0" applyFont="1" applyFill="1" applyProtection="1">
      <alignment vertical="center"/>
    </xf>
    <xf numFmtId="0" fontId="2" fillId="5" borderId="0" xfId="0" applyFont="1" applyFill="1" applyProtection="1">
      <alignment vertical="center"/>
    </xf>
    <xf numFmtId="0" fontId="11" fillId="5" borderId="0" xfId="0" applyFont="1" applyFill="1" applyBorder="1" applyProtection="1">
      <alignment vertical="center"/>
    </xf>
    <xf numFmtId="0" fontId="11" fillId="5" borderId="0" xfId="0" applyFont="1" applyFill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12" fillId="5" borderId="0" xfId="0" applyFont="1" applyFill="1" applyBorder="1" applyProtection="1">
      <alignment vertical="center"/>
    </xf>
    <xf numFmtId="0" fontId="11" fillId="5" borderId="15" xfId="0" applyFont="1" applyFill="1" applyBorder="1" applyProtection="1">
      <alignment vertical="center"/>
    </xf>
    <xf numFmtId="0" fontId="11" fillId="5" borderId="16" xfId="0" applyFont="1" applyFill="1" applyBorder="1" applyProtection="1">
      <alignment vertical="center"/>
    </xf>
    <xf numFmtId="0" fontId="2" fillId="5" borderId="0" xfId="0" applyFont="1" applyFill="1" applyAlignment="1" applyProtection="1">
      <alignment horizontal="left" vertical="center"/>
    </xf>
    <xf numFmtId="0" fontId="2" fillId="5" borderId="0" xfId="0" applyFont="1" applyFill="1" applyAlignment="1" applyProtection="1">
      <alignment horizontal="center" vertical="center"/>
    </xf>
    <xf numFmtId="0" fontId="7" fillId="5" borderId="0" xfId="0" applyFont="1" applyFill="1" applyBorder="1" applyProtection="1">
      <alignment vertical="center"/>
    </xf>
    <xf numFmtId="0" fontId="11" fillId="5" borderId="17" xfId="0" applyFont="1" applyFill="1" applyBorder="1" applyProtection="1">
      <alignment vertical="center"/>
    </xf>
    <xf numFmtId="0" fontId="11" fillId="5" borderId="18" xfId="0" applyFont="1" applyFill="1" applyBorder="1" applyProtection="1">
      <alignment vertical="center"/>
    </xf>
    <xf numFmtId="14" fontId="11" fillId="5" borderId="18" xfId="0" applyNumberFormat="1" applyFont="1" applyFill="1" applyBorder="1" applyProtection="1">
      <alignment vertical="center"/>
    </xf>
    <xf numFmtId="0" fontId="11" fillId="5" borderId="19" xfId="0" applyFont="1" applyFill="1" applyBorder="1" applyProtection="1">
      <alignment vertical="center"/>
    </xf>
    <xf numFmtId="0" fontId="7" fillId="5" borderId="0" xfId="0" applyFont="1" applyFill="1" applyProtection="1">
      <alignment vertical="center"/>
    </xf>
    <xf numFmtId="0" fontId="7" fillId="5" borderId="20" xfId="0" applyFont="1" applyFill="1" applyBorder="1" applyProtection="1">
      <alignment vertical="center"/>
    </xf>
    <xf numFmtId="0" fontId="7" fillId="5" borderId="21" xfId="0" applyFont="1" applyFill="1" applyBorder="1" applyProtection="1">
      <alignment vertical="center"/>
    </xf>
    <xf numFmtId="0" fontId="7" fillId="5" borderId="22" xfId="0" applyFont="1" applyFill="1" applyBorder="1" applyProtection="1">
      <alignment vertical="center"/>
    </xf>
    <xf numFmtId="0" fontId="11" fillId="5" borderId="12" xfId="0" applyFont="1" applyFill="1" applyBorder="1" applyProtection="1">
      <alignment vertical="center"/>
    </xf>
    <xf numFmtId="0" fontId="11" fillId="5" borderId="13" xfId="0" applyFont="1" applyFill="1" applyBorder="1" applyProtection="1">
      <alignment vertical="center"/>
    </xf>
    <xf numFmtId="0" fontId="11" fillId="5" borderId="14" xfId="0" applyFont="1" applyFill="1" applyBorder="1" applyProtection="1">
      <alignment vertical="center"/>
    </xf>
    <xf numFmtId="0" fontId="2" fillId="5" borderId="12" xfId="0" applyFont="1" applyFill="1" applyBorder="1" applyProtection="1">
      <alignment vertical="center"/>
    </xf>
    <xf numFmtId="0" fontId="2" fillId="5" borderId="14" xfId="0" applyFont="1" applyFill="1" applyBorder="1" applyProtection="1">
      <alignment vertical="center"/>
    </xf>
    <xf numFmtId="0" fontId="2" fillId="5" borderId="13" xfId="0" applyFont="1" applyFill="1" applyBorder="1" applyProtection="1">
      <alignment vertical="center"/>
    </xf>
    <xf numFmtId="0" fontId="2" fillId="5" borderId="0" xfId="0" applyFont="1" applyFill="1" applyBorder="1" applyProtection="1">
      <alignment vertical="center"/>
    </xf>
    <xf numFmtId="0" fontId="12" fillId="5" borderId="16" xfId="0" applyFont="1" applyFill="1" applyBorder="1" applyProtection="1">
      <alignment vertical="center"/>
    </xf>
    <xf numFmtId="0" fontId="2" fillId="5" borderId="15" xfId="0" applyFont="1" applyFill="1" applyBorder="1" applyProtection="1">
      <alignment vertical="center"/>
    </xf>
    <xf numFmtId="0" fontId="2" fillId="5" borderId="16" xfId="0" applyFont="1" applyFill="1" applyBorder="1" applyProtection="1">
      <alignment vertical="center"/>
    </xf>
    <xf numFmtId="0" fontId="2" fillId="5" borderId="0" xfId="0" applyFont="1" applyFill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vertical="center"/>
    </xf>
    <xf numFmtId="0" fontId="2" fillId="5" borderId="0" xfId="0" applyFont="1" applyFill="1" applyBorder="1" applyAlignment="1" applyProtection="1">
      <alignment horizontal="center" vertical="center"/>
    </xf>
    <xf numFmtId="14" fontId="2" fillId="5" borderId="15" xfId="0" applyNumberFormat="1" applyFont="1" applyFill="1" applyBorder="1" applyProtection="1">
      <alignment vertical="center"/>
    </xf>
    <xf numFmtId="14" fontId="2" fillId="5" borderId="0" xfId="0" applyNumberFormat="1" applyFont="1" applyFill="1" applyProtection="1">
      <alignment vertical="center"/>
    </xf>
    <xf numFmtId="0" fontId="2" fillId="5" borderId="21" xfId="0" applyFont="1" applyFill="1" applyBorder="1" applyProtection="1">
      <alignment vertical="center"/>
    </xf>
    <xf numFmtId="0" fontId="2" fillId="5" borderId="22" xfId="0" applyFont="1" applyFill="1" applyBorder="1" applyProtection="1">
      <alignment vertical="center"/>
    </xf>
    <xf numFmtId="14" fontId="2" fillId="5" borderId="0" xfId="0" applyNumberFormat="1" applyFont="1" applyFill="1" applyBorder="1" applyProtection="1">
      <alignment vertical="center"/>
    </xf>
    <xf numFmtId="0" fontId="7" fillId="5" borderId="12" xfId="0" applyFont="1" applyFill="1" applyBorder="1" applyProtection="1">
      <alignment vertical="center"/>
    </xf>
    <xf numFmtId="0" fontId="7" fillId="5" borderId="14" xfId="0" applyFont="1" applyFill="1" applyBorder="1" applyProtection="1">
      <alignment vertical="center"/>
    </xf>
    <xf numFmtId="0" fontId="7" fillId="5" borderId="11" xfId="0" applyFont="1" applyFill="1" applyBorder="1" applyProtection="1">
      <alignment vertical="center"/>
    </xf>
    <xf numFmtId="0" fontId="7" fillId="5" borderId="17" xfId="0" applyFont="1" applyFill="1" applyBorder="1" applyProtection="1">
      <alignment vertical="center"/>
    </xf>
    <xf numFmtId="0" fontId="7" fillId="5" borderId="19" xfId="0" applyFont="1" applyFill="1" applyBorder="1" applyProtection="1">
      <alignment vertical="center"/>
    </xf>
    <xf numFmtId="0" fontId="7" fillId="5" borderId="13" xfId="0" applyFont="1" applyFill="1" applyBorder="1" applyProtection="1">
      <alignment vertical="center"/>
    </xf>
    <xf numFmtId="0" fontId="7" fillId="5" borderId="15" xfId="0" applyFont="1" applyFill="1" applyBorder="1" applyProtection="1">
      <alignment vertical="center"/>
    </xf>
    <xf numFmtId="0" fontId="7" fillId="5" borderId="16" xfId="0" applyFont="1" applyFill="1" applyBorder="1" applyProtection="1">
      <alignment vertical="center"/>
    </xf>
    <xf numFmtId="0" fontId="7" fillId="5" borderId="18" xfId="0" applyFont="1" applyFill="1" applyBorder="1" applyProtection="1">
      <alignment vertical="center"/>
    </xf>
    <xf numFmtId="0" fontId="5" fillId="5" borderId="0" xfId="0" applyFont="1" applyFill="1" applyProtection="1">
      <alignment vertical="center"/>
    </xf>
    <xf numFmtId="0" fontId="13" fillId="5" borderId="0" xfId="0" applyFont="1" applyFill="1" applyProtection="1">
      <alignment vertical="center"/>
    </xf>
    <xf numFmtId="0" fontId="2" fillId="4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15" fillId="4" borderId="0" xfId="0" applyFont="1" applyFill="1" applyAlignment="1" applyProtection="1">
      <alignment vertical="center"/>
      <protection locked="0"/>
    </xf>
    <xf numFmtId="0" fontId="2" fillId="4" borderId="0" xfId="0" applyFont="1" applyFill="1" applyAlignment="1" applyProtection="1">
      <alignment horizontal="center" vertical="center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5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9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23</xdr:col>
      <xdr:colOff>600075</xdr:colOff>
      <xdr:row>67</xdr:row>
      <xdr:rowOff>135674</xdr:rowOff>
    </xdr:to>
    <xdr:pic>
      <xdr:nvPicPr>
        <xdr:cNvPr id="117" name="図 116">
          <a:extLst>
            <a:ext uri="{FF2B5EF4-FFF2-40B4-BE49-F238E27FC236}">
              <a16:creationId xmlns="" xmlns:a16="http://schemas.microsoft.com/office/drawing/2014/main" id="{4369B459-00EB-48BA-83F6-E11B4E08E24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428" t="11854" r="23741" b="3877"/>
        <a:stretch/>
      </xdr:blipFill>
      <xdr:spPr>
        <a:xfrm>
          <a:off x="0" y="9526"/>
          <a:ext cx="14639925" cy="11187848"/>
        </a:xfrm>
        <a:prstGeom prst="rect">
          <a:avLst/>
        </a:prstGeom>
      </xdr:spPr>
    </xdr:pic>
    <xdr:clientData/>
  </xdr:twoCellAnchor>
  <xdr:twoCellAnchor>
    <xdr:from>
      <xdr:col>0</xdr:col>
      <xdr:colOff>657224</xdr:colOff>
      <xdr:row>5</xdr:row>
      <xdr:rowOff>133351</xdr:rowOff>
    </xdr:from>
    <xdr:to>
      <xdr:col>2</xdr:col>
      <xdr:colOff>9525</xdr:colOff>
      <xdr:row>9</xdr:row>
      <xdr:rowOff>9525</xdr:rowOff>
    </xdr:to>
    <xdr:sp macro="" textlink="question1!#REF!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657224" y="990601"/>
          <a:ext cx="723901" cy="5619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fld id="{1EA12B99-DBE2-4D8F-894B-78CB3899FB01}" type="TxLink">
            <a:rPr kumimoji="1" lang="en-US" altLang="en-US" sz="10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/>
            <a:t> </a:t>
          </a:fld>
          <a:endParaRPr kumimoji="1" lang="ja-JP" altLang="en-US" sz="10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4</xdr:col>
      <xdr:colOff>561975</xdr:colOff>
      <xdr:row>9</xdr:row>
      <xdr:rowOff>142875</xdr:rowOff>
    </xdr:from>
    <xdr:to>
      <xdr:col>9</xdr:col>
      <xdr:colOff>209551</xdr:colOff>
      <xdr:row>12</xdr:row>
      <xdr:rowOff>123825</xdr:rowOff>
    </xdr:to>
    <xdr:sp macro="" textlink="question1!E3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305175" y="1685925"/>
          <a:ext cx="307657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FC59250D-F7B2-4C50-A86E-5150799A20BD}" type="TxLink">
            <a:rPr kumimoji="1" lang="en-US" altLang="en-US" sz="9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/>
            <a:t> </a:t>
          </a:fld>
          <a:endParaRPr kumimoji="1" lang="ja-JP" altLang="en-US" sz="9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0</xdr:col>
      <xdr:colOff>682625</xdr:colOff>
      <xdr:row>9</xdr:row>
      <xdr:rowOff>136525</xdr:rowOff>
    </xdr:from>
    <xdr:to>
      <xdr:col>1</xdr:col>
      <xdr:colOff>555625</xdr:colOff>
      <xdr:row>11</xdr:row>
      <xdr:rowOff>161925</xdr:rowOff>
    </xdr:to>
    <xdr:sp macro="" textlink="question1!#REF!">
      <xdr:nvSpPr>
        <xdr:cNvPr id="7" name="テキスト ボックス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682625" y="1679575"/>
          <a:ext cx="558800" cy="368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0DD56A4-5DF7-4767-A0B2-84AB1C4A5F5F}" type="TxLink">
            <a:rPr kumimoji="1" lang="ja-JP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900"/>
        </a:p>
      </xdr:txBody>
    </xdr:sp>
    <xdr:clientData/>
  </xdr:twoCellAnchor>
  <xdr:twoCellAnchor>
    <xdr:from>
      <xdr:col>4</xdr:col>
      <xdr:colOff>533401</xdr:colOff>
      <xdr:row>4</xdr:row>
      <xdr:rowOff>95251</xdr:rowOff>
    </xdr:from>
    <xdr:to>
      <xdr:col>9</xdr:col>
      <xdr:colOff>123825</xdr:colOff>
      <xdr:row>6</xdr:row>
      <xdr:rowOff>142875</xdr:rowOff>
    </xdr:to>
    <xdr:sp macro="" textlink="question1!E8">
      <xdr:nvSpPr>
        <xdr:cNvPr id="8" name="テキスト ボックス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3276601" y="781051"/>
          <a:ext cx="3019424" cy="3905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0673856-8582-41C4-B5DD-65DEE237C9F2}" type="TxLink">
            <a:rPr kumimoji="1" lang="ja-JP" altLang="en-US" sz="10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/>
            <a:t> </a:t>
          </a:fld>
          <a:endParaRPr kumimoji="1" lang="ja-JP" altLang="en-US" sz="10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101599</xdr:colOff>
      <xdr:row>3</xdr:row>
      <xdr:rowOff>111124</xdr:rowOff>
    </xdr:from>
    <xdr:to>
      <xdr:col>15</xdr:col>
      <xdr:colOff>295275</xdr:colOff>
      <xdr:row>4</xdr:row>
      <xdr:rowOff>152399</xdr:rowOff>
    </xdr:to>
    <xdr:sp macro="" textlink="question2!#REF!">
      <xdr:nvSpPr>
        <xdr:cNvPr id="9" name="テキスト ボックス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7645399" y="625474"/>
          <a:ext cx="2936876" cy="212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F62AF8C1-2967-4D25-85D9-4022678D3FF5}" type="TxLink">
            <a:rPr kumimoji="1" lang="en-US" altLang="en-US" sz="8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/>
            <a:t> </a:t>
          </a:fld>
          <a:endParaRPr kumimoji="1" lang="ja-JP" altLang="en-US" sz="8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200025</xdr:colOff>
      <xdr:row>4</xdr:row>
      <xdr:rowOff>85725</xdr:rowOff>
    </xdr:from>
    <xdr:to>
      <xdr:col>14</xdr:col>
      <xdr:colOff>657225</xdr:colOff>
      <xdr:row>6</xdr:row>
      <xdr:rowOff>123825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743825" y="771525"/>
          <a:ext cx="2514600" cy="3810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133350</xdr:colOff>
      <xdr:row>4</xdr:row>
      <xdr:rowOff>152400</xdr:rowOff>
    </xdr:from>
    <xdr:to>
      <xdr:col>15</xdr:col>
      <xdr:colOff>9525</xdr:colOff>
      <xdr:row>7</xdr:row>
      <xdr:rowOff>9525</xdr:rowOff>
    </xdr:to>
    <xdr:sp macro="" textlink="question2!F3">
      <xdr:nvSpPr>
        <xdr:cNvPr id="5" name="正方形/長方形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/>
      </xdr:nvSpPr>
      <xdr:spPr>
        <a:xfrm>
          <a:off x="7677150" y="838200"/>
          <a:ext cx="2619375" cy="3714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fld id="{9C91FEEB-0B6D-463E-8B03-E728031DD688}" type="TxLink">
            <a:rPr kumimoji="1" lang="en-US" altLang="en-US" sz="1100" b="0" i="0" u="none" strike="noStrike">
              <a:solidFill>
                <a:srgbClr val="00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pPr algn="l"/>
            <a:t> </a:t>
          </a:fld>
          <a:endParaRPr kumimoji="1" lang="ja-JP" altLang="en-US" sz="1100"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16</xdr:col>
      <xdr:colOff>581025</xdr:colOff>
      <xdr:row>2</xdr:row>
      <xdr:rowOff>161925</xdr:rowOff>
    </xdr:from>
    <xdr:to>
      <xdr:col>17</xdr:col>
      <xdr:colOff>76200</xdr:colOff>
      <xdr:row>4</xdr:row>
      <xdr:rowOff>28575</xdr:rowOff>
    </xdr:to>
    <xdr:sp macro="" textlink="">
      <xdr:nvSpPr>
        <xdr:cNvPr id="10" name="正方形/長方形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SpPr/>
      </xdr:nvSpPr>
      <xdr:spPr>
        <a:xfrm>
          <a:off x="11553825" y="504825"/>
          <a:ext cx="1809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361949</xdr:colOff>
      <xdr:row>3</xdr:row>
      <xdr:rowOff>104775</xdr:rowOff>
    </xdr:from>
    <xdr:to>
      <xdr:col>17</xdr:col>
      <xdr:colOff>142875</xdr:colOff>
      <xdr:row>5</xdr:row>
      <xdr:rowOff>161925</xdr:rowOff>
    </xdr:to>
    <xdr:sp macro="" textlink="question2!#REF!">
      <xdr:nvSpPr>
        <xdr:cNvPr id="11" name="テキスト ボックス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11334749" y="619125"/>
          <a:ext cx="466726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EBA4552-9657-496E-A7B1-8CEB49C53636}" type="TxLink">
            <a:rPr kumimoji="1" lang="en-US" altLang="en-US" sz="1400" b="1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400" b="1"/>
        </a:p>
      </xdr:txBody>
    </xdr:sp>
    <xdr:clientData/>
  </xdr:twoCellAnchor>
  <xdr:twoCellAnchor>
    <xdr:from>
      <xdr:col>16</xdr:col>
      <xdr:colOff>104775</xdr:colOff>
      <xdr:row>3</xdr:row>
      <xdr:rowOff>114299</xdr:rowOff>
    </xdr:from>
    <xdr:to>
      <xdr:col>17</xdr:col>
      <xdr:colOff>47626</xdr:colOff>
      <xdr:row>6</xdr:row>
      <xdr:rowOff>0</xdr:rowOff>
    </xdr:to>
    <xdr:sp macro="" textlink="question2!#REF!">
      <xdr:nvSpPr>
        <xdr:cNvPr id="12" name="テキスト ボックス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11077575" y="628649"/>
          <a:ext cx="628651" cy="4000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A479845F-491C-4E4D-9EB9-412E46A1AD90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16</xdr:col>
      <xdr:colOff>495301</xdr:colOff>
      <xdr:row>3</xdr:row>
      <xdr:rowOff>114300</xdr:rowOff>
    </xdr:from>
    <xdr:to>
      <xdr:col>17</xdr:col>
      <xdr:colOff>381001</xdr:colOff>
      <xdr:row>5</xdr:row>
      <xdr:rowOff>47626</xdr:rowOff>
    </xdr:to>
    <xdr:sp macro="" textlink="question2!F11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300-00000F000000}"/>
            </a:ext>
          </a:extLst>
        </xdr:cNvPr>
        <xdr:cNvSpPr txBox="1"/>
      </xdr:nvSpPr>
      <xdr:spPr>
        <a:xfrm>
          <a:off x="10267951" y="609600"/>
          <a:ext cx="495300" cy="263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3A7BCAF-476C-4D19-A2BF-F6B53E0D60EE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17</xdr:col>
      <xdr:colOff>466724</xdr:colOff>
      <xdr:row>3</xdr:row>
      <xdr:rowOff>114300</xdr:rowOff>
    </xdr:from>
    <xdr:to>
      <xdr:col>18</xdr:col>
      <xdr:colOff>241300</xdr:colOff>
      <xdr:row>5</xdr:row>
      <xdr:rowOff>28574</xdr:rowOff>
    </xdr:to>
    <xdr:sp macro="" textlink="question2!J11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10848974" y="609600"/>
          <a:ext cx="384176" cy="2444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2AE0115-9F26-4F93-8B33-EB6BB36E64C6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19</xdr:col>
      <xdr:colOff>190500</xdr:colOff>
      <xdr:row>8</xdr:row>
      <xdr:rowOff>95249</xdr:rowOff>
    </xdr:from>
    <xdr:to>
      <xdr:col>19</xdr:col>
      <xdr:colOff>609600</xdr:colOff>
      <xdr:row>10</xdr:row>
      <xdr:rowOff>104774</xdr:rowOff>
    </xdr:to>
    <xdr:sp macro="" textlink="question2!F14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300-000011000000}"/>
            </a:ext>
          </a:extLst>
        </xdr:cNvPr>
        <xdr:cNvSpPr txBox="1"/>
      </xdr:nvSpPr>
      <xdr:spPr>
        <a:xfrm>
          <a:off x="13220700" y="1466849"/>
          <a:ext cx="419100" cy="3524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D5930E8-024F-4F53-AF30-27EF6329F10F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152400</xdr:colOff>
      <xdr:row>10</xdr:row>
      <xdr:rowOff>104775</xdr:rowOff>
    </xdr:from>
    <xdr:to>
      <xdr:col>19</xdr:col>
      <xdr:colOff>619125</xdr:colOff>
      <xdr:row>13</xdr:row>
      <xdr:rowOff>38100</xdr:rowOff>
    </xdr:to>
    <xdr:sp macro="" textlink="question2!F16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300-000012000000}"/>
            </a:ext>
          </a:extLst>
        </xdr:cNvPr>
        <xdr:cNvSpPr txBox="1"/>
      </xdr:nvSpPr>
      <xdr:spPr>
        <a:xfrm>
          <a:off x="13182600" y="1819275"/>
          <a:ext cx="466725" cy="447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DB35A67-FD59-458B-B3F6-1697BA638D17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2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219075</xdr:colOff>
      <xdr:row>3</xdr:row>
      <xdr:rowOff>114300</xdr:rowOff>
    </xdr:from>
    <xdr:to>
      <xdr:col>18</xdr:col>
      <xdr:colOff>609600</xdr:colOff>
      <xdr:row>5</xdr:row>
      <xdr:rowOff>47625</xdr:rowOff>
    </xdr:to>
    <xdr:sp macro="" textlink="question2!L11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12563475" y="628650"/>
          <a:ext cx="3905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7AD1EC5-D221-42A8-ABBD-43E70C84FF12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11</xdr:col>
      <xdr:colOff>76200</xdr:colOff>
      <xdr:row>10</xdr:row>
      <xdr:rowOff>161925</xdr:rowOff>
    </xdr:from>
    <xdr:to>
      <xdr:col>18</xdr:col>
      <xdr:colOff>485776</xdr:colOff>
      <xdr:row>12</xdr:row>
      <xdr:rowOff>142875</xdr:rowOff>
    </xdr:to>
    <xdr:sp macro="" textlink="question2!F8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7620000" y="1876425"/>
          <a:ext cx="5210176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09DCA55-FEB6-4E74-A1F4-1649E1B82AB4}" type="TxLink">
            <a:rPr kumimoji="1" lang="en-US" altLang="en-US" sz="10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000"/>
        </a:p>
      </xdr:txBody>
    </xdr:sp>
    <xdr:clientData/>
  </xdr:twoCellAnchor>
  <xdr:twoCellAnchor>
    <xdr:from>
      <xdr:col>2</xdr:col>
      <xdr:colOff>600076</xdr:colOff>
      <xdr:row>18</xdr:row>
      <xdr:rowOff>114300</xdr:rowOff>
    </xdr:from>
    <xdr:to>
      <xdr:col>6</xdr:col>
      <xdr:colOff>638175</xdr:colOff>
      <xdr:row>20</xdr:row>
      <xdr:rowOff>57150</xdr:rowOff>
    </xdr:to>
    <xdr:sp macro="" textlink="question3!H5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1971676" y="3200400"/>
          <a:ext cx="278129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9B762152-400E-4591-85DB-FE6857DA74D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450850</xdr:colOff>
      <xdr:row>18</xdr:row>
      <xdr:rowOff>114300</xdr:rowOff>
    </xdr:from>
    <xdr:to>
      <xdr:col>9</xdr:col>
      <xdr:colOff>228600</xdr:colOff>
      <xdr:row>22</xdr:row>
      <xdr:rowOff>0</xdr:rowOff>
    </xdr:to>
    <xdr:sp macro="" textlink="question3!AB5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5346700" y="3086100"/>
          <a:ext cx="387350" cy="546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FF5D540-2BE0-4430-8F81-9BE3423F34E2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161926</xdr:colOff>
      <xdr:row>18</xdr:row>
      <xdr:rowOff>123825</xdr:rowOff>
    </xdr:from>
    <xdr:to>
      <xdr:col>9</xdr:col>
      <xdr:colOff>542926</xdr:colOff>
      <xdr:row>22</xdr:row>
      <xdr:rowOff>0</xdr:rowOff>
    </xdr:to>
    <xdr:sp macro="" textlink="question3!AD5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334126" y="3209925"/>
          <a:ext cx="38100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6AD9C39-9E31-48DC-8ABB-93866386C621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18</xdr:row>
      <xdr:rowOff>152400</xdr:rowOff>
    </xdr:from>
    <xdr:to>
      <xdr:col>16</xdr:col>
      <xdr:colOff>304800</xdr:colOff>
      <xdr:row>22</xdr:row>
      <xdr:rowOff>9525</xdr:rowOff>
    </xdr:to>
    <xdr:sp macro="" textlink="question3!H7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8420100" y="3238500"/>
          <a:ext cx="28575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81368251-6752-46F7-AB4B-ACA818A66D15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12</xdr:col>
      <xdr:colOff>238125</xdr:colOff>
      <xdr:row>43</xdr:row>
      <xdr:rowOff>82549</xdr:rowOff>
    </xdr:from>
    <xdr:to>
      <xdr:col>18</xdr:col>
      <xdr:colOff>307975</xdr:colOff>
      <xdr:row>45</xdr:row>
      <xdr:rowOff>111124</xdr:rowOff>
    </xdr:to>
    <xdr:sp macro="" textlink="question2!F21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7572375" y="7181849"/>
          <a:ext cx="3727450" cy="35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408D5FC-B329-4F81-A16B-BB10D12685DF}" type="TxLink">
            <a:rPr kumimoji="1" lang="en-US" altLang="en-US" sz="10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649374</xdr:colOff>
      <xdr:row>22</xdr:row>
      <xdr:rowOff>57150</xdr:rowOff>
    </xdr:from>
    <xdr:to>
      <xdr:col>6</xdr:col>
      <xdr:colOff>685799</xdr:colOff>
      <xdr:row>23</xdr:row>
      <xdr:rowOff>152399</xdr:rowOff>
    </xdr:to>
    <xdr:sp macro="" textlink="question3!H13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2020974" y="3829050"/>
          <a:ext cx="2779625" cy="2666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C5445B29-ED01-4A92-9E16-5249B76515ED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450851</xdr:colOff>
      <xdr:row>22</xdr:row>
      <xdr:rowOff>66675</xdr:rowOff>
    </xdr:from>
    <xdr:to>
      <xdr:col>9</xdr:col>
      <xdr:colOff>247651</xdr:colOff>
      <xdr:row>25</xdr:row>
      <xdr:rowOff>123825</xdr:rowOff>
    </xdr:to>
    <xdr:sp macro="" textlink="question3!AB13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300-00001F000000}"/>
            </a:ext>
          </a:extLst>
        </xdr:cNvPr>
        <xdr:cNvSpPr txBox="1"/>
      </xdr:nvSpPr>
      <xdr:spPr>
        <a:xfrm>
          <a:off x="5346701" y="3698875"/>
          <a:ext cx="40640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C6B9913-901B-4CA9-BD50-225A2BCA4DA1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142875</xdr:colOff>
      <xdr:row>22</xdr:row>
      <xdr:rowOff>66675</xdr:rowOff>
    </xdr:from>
    <xdr:to>
      <xdr:col>9</xdr:col>
      <xdr:colOff>523875</xdr:colOff>
      <xdr:row>25</xdr:row>
      <xdr:rowOff>133350</xdr:rowOff>
    </xdr:to>
    <xdr:sp macro="" textlink="question3!AD13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6315075" y="3838575"/>
          <a:ext cx="38100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0CABF42-0669-4EEE-AAD2-9D297591884F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209550</xdr:colOff>
      <xdr:row>22</xdr:row>
      <xdr:rowOff>85725</xdr:rowOff>
    </xdr:from>
    <xdr:to>
      <xdr:col>16</xdr:col>
      <xdr:colOff>380999</xdr:colOff>
      <xdr:row>25</xdr:row>
      <xdr:rowOff>114300</xdr:rowOff>
    </xdr:to>
    <xdr:sp macro="" textlink="question3!H15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300-000021000000}"/>
            </a:ext>
          </a:extLst>
        </xdr:cNvPr>
        <xdr:cNvSpPr txBox="1"/>
      </xdr:nvSpPr>
      <xdr:spPr>
        <a:xfrm>
          <a:off x="8439150" y="3857625"/>
          <a:ext cx="2914649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4768158-BD8B-4320-A0C4-DCA3EB4968EB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2</xdr:col>
      <xdr:colOff>666748</xdr:colOff>
      <xdr:row>25</xdr:row>
      <xdr:rowOff>152400</xdr:rowOff>
    </xdr:from>
    <xdr:to>
      <xdr:col>6</xdr:col>
      <xdr:colOff>676274</xdr:colOff>
      <xdr:row>27</xdr:row>
      <xdr:rowOff>76200</xdr:rowOff>
    </xdr:to>
    <xdr:sp macro="" textlink="question3!H19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300-000022000000}"/>
            </a:ext>
          </a:extLst>
        </xdr:cNvPr>
        <xdr:cNvSpPr txBox="1"/>
      </xdr:nvSpPr>
      <xdr:spPr>
        <a:xfrm>
          <a:off x="2038348" y="4438650"/>
          <a:ext cx="2752726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E754145F-6D0F-4CD8-A07E-9752EC04BB73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238125</xdr:colOff>
      <xdr:row>25</xdr:row>
      <xdr:rowOff>161925</xdr:rowOff>
    </xdr:from>
    <xdr:to>
      <xdr:col>8</xdr:col>
      <xdr:colOff>638175</xdr:colOff>
      <xdr:row>29</xdr:row>
      <xdr:rowOff>28574</xdr:rowOff>
    </xdr:to>
    <xdr:sp macro="" textlink="question3!T19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300-000023000000}"/>
            </a:ext>
          </a:extLst>
        </xdr:cNvPr>
        <xdr:cNvSpPr txBox="1"/>
      </xdr:nvSpPr>
      <xdr:spPr>
        <a:xfrm>
          <a:off x="5724525" y="4448175"/>
          <a:ext cx="400050" cy="5524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A393306-6E3E-4D26-A079-48D76BB9AB6D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476250</xdr:colOff>
      <xdr:row>25</xdr:row>
      <xdr:rowOff>142876</xdr:rowOff>
    </xdr:from>
    <xdr:to>
      <xdr:col>9</xdr:col>
      <xdr:colOff>266699</xdr:colOff>
      <xdr:row>29</xdr:row>
      <xdr:rowOff>66676</xdr:rowOff>
    </xdr:to>
    <xdr:sp macro="" textlink="question3!AB19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300-000024000000}"/>
            </a:ext>
          </a:extLst>
        </xdr:cNvPr>
        <xdr:cNvSpPr txBox="1"/>
      </xdr:nvSpPr>
      <xdr:spPr>
        <a:xfrm>
          <a:off x="5372100" y="4270376"/>
          <a:ext cx="400049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33B82B0-9815-4100-81AD-B594F413238C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171450</xdr:colOff>
      <xdr:row>26</xdr:row>
      <xdr:rowOff>47624</xdr:rowOff>
    </xdr:from>
    <xdr:to>
      <xdr:col>9</xdr:col>
      <xdr:colOff>552450</xdr:colOff>
      <xdr:row>28</xdr:row>
      <xdr:rowOff>171449</xdr:rowOff>
    </xdr:to>
    <xdr:sp macro="" textlink="question3!AD19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300-000025000000}"/>
            </a:ext>
          </a:extLst>
        </xdr:cNvPr>
        <xdr:cNvSpPr txBox="1"/>
      </xdr:nvSpPr>
      <xdr:spPr>
        <a:xfrm>
          <a:off x="6343650" y="4505324"/>
          <a:ext cx="381000" cy="4667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417F55D-766B-44D0-BF99-DFCF39C76B46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25</xdr:row>
      <xdr:rowOff>114300</xdr:rowOff>
    </xdr:from>
    <xdr:to>
      <xdr:col>16</xdr:col>
      <xdr:colOff>381000</xdr:colOff>
      <xdr:row>28</xdr:row>
      <xdr:rowOff>142875</xdr:rowOff>
    </xdr:to>
    <xdr:sp macro="" textlink="question3!H21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300-000026000000}"/>
            </a:ext>
          </a:extLst>
        </xdr:cNvPr>
        <xdr:cNvSpPr txBox="1"/>
      </xdr:nvSpPr>
      <xdr:spPr>
        <a:xfrm>
          <a:off x="8420100" y="4400550"/>
          <a:ext cx="293370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ECAE6D8-3E08-40E7-9EAC-9433CA1F7F97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2</xdr:col>
      <xdr:colOff>668983</xdr:colOff>
      <xdr:row>29</xdr:row>
      <xdr:rowOff>95251</xdr:rowOff>
    </xdr:from>
    <xdr:to>
      <xdr:col>7</xdr:col>
      <xdr:colOff>28574</xdr:colOff>
      <xdr:row>31</xdr:row>
      <xdr:rowOff>47625</xdr:rowOff>
    </xdr:to>
    <xdr:sp macro="" textlink="question3!H23">
      <xdr:nvSpPr>
        <xdr:cNvPr id="39" name="テキスト ボックス 38">
          <a:extLst>
            <a:ext uri="{FF2B5EF4-FFF2-40B4-BE49-F238E27FC236}">
              <a16:creationId xmlns="" xmlns:a16="http://schemas.microsoft.com/office/drawing/2014/main" id="{00000000-0008-0000-0300-000027000000}"/>
            </a:ext>
          </a:extLst>
        </xdr:cNvPr>
        <xdr:cNvSpPr txBox="1"/>
      </xdr:nvSpPr>
      <xdr:spPr>
        <a:xfrm>
          <a:off x="2040583" y="5067301"/>
          <a:ext cx="2788591" cy="2952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45EB5050-9F0C-4680-8910-F59AF17A4004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29</xdr:row>
      <xdr:rowOff>95250</xdr:rowOff>
    </xdr:from>
    <xdr:to>
      <xdr:col>8</xdr:col>
      <xdr:colOff>628650</xdr:colOff>
      <xdr:row>32</xdr:row>
      <xdr:rowOff>142875</xdr:rowOff>
    </xdr:to>
    <xdr:sp macro="" textlink="question3!#REF!">
      <xdr:nvSpPr>
        <xdr:cNvPr id="40" name="テキスト ボックス 39">
          <a:extLst>
            <a:ext uri="{FF2B5EF4-FFF2-40B4-BE49-F238E27FC236}">
              <a16:creationId xmlns="" xmlns:a16="http://schemas.microsoft.com/office/drawing/2014/main" id="{00000000-0008-0000-0300-000028000000}"/>
            </a:ext>
          </a:extLst>
        </xdr:cNvPr>
        <xdr:cNvSpPr txBox="1"/>
      </xdr:nvSpPr>
      <xdr:spPr>
        <a:xfrm>
          <a:off x="5753100" y="5067300"/>
          <a:ext cx="3619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B5DA279-4F0B-4775-BA5C-E87582326D88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463550</xdr:colOff>
      <xdr:row>29</xdr:row>
      <xdr:rowOff>85725</xdr:rowOff>
    </xdr:from>
    <xdr:to>
      <xdr:col>9</xdr:col>
      <xdr:colOff>257175</xdr:colOff>
      <xdr:row>32</xdr:row>
      <xdr:rowOff>142875</xdr:rowOff>
    </xdr:to>
    <xdr:sp macro="" textlink="question3!AB23">
      <xdr:nvSpPr>
        <xdr:cNvPr id="41" name="テキスト ボックス 40">
          <a:extLst>
            <a:ext uri="{FF2B5EF4-FFF2-40B4-BE49-F238E27FC236}">
              <a16:creationId xmlns="" xmlns:a16="http://schemas.microsoft.com/office/drawing/2014/main" id="{00000000-0008-0000-0300-000029000000}"/>
            </a:ext>
          </a:extLst>
        </xdr:cNvPr>
        <xdr:cNvSpPr txBox="1"/>
      </xdr:nvSpPr>
      <xdr:spPr>
        <a:xfrm>
          <a:off x="5359400" y="4873625"/>
          <a:ext cx="40322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692D82D-35B4-42AC-97DB-BDAC37C3653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171451</xdr:colOff>
      <xdr:row>29</xdr:row>
      <xdr:rowOff>85725</xdr:rowOff>
    </xdr:from>
    <xdr:to>
      <xdr:col>9</xdr:col>
      <xdr:colOff>533401</xdr:colOff>
      <xdr:row>32</xdr:row>
      <xdr:rowOff>152400</xdr:rowOff>
    </xdr:to>
    <xdr:sp macro="" textlink="question3!AD23">
      <xdr:nvSpPr>
        <xdr:cNvPr id="42" name="テキスト ボックス 41">
          <a:extLst>
            <a:ext uri="{FF2B5EF4-FFF2-40B4-BE49-F238E27FC236}">
              <a16:creationId xmlns="" xmlns:a16="http://schemas.microsoft.com/office/drawing/2014/main" id="{00000000-0008-0000-0300-00002A000000}"/>
            </a:ext>
          </a:extLst>
        </xdr:cNvPr>
        <xdr:cNvSpPr txBox="1"/>
      </xdr:nvSpPr>
      <xdr:spPr>
        <a:xfrm>
          <a:off x="6343651" y="5057775"/>
          <a:ext cx="361950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95C608F-1D1C-40A1-A5FF-8802080A3D18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209551</xdr:colOff>
      <xdr:row>29</xdr:row>
      <xdr:rowOff>66675</xdr:rowOff>
    </xdr:from>
    <xdr:to>
      <xdr:col>16</xdr:col>
      <xdr:colOff>390525</xdr:colOff>
      <xdr:row>32</xdr:row>
      <xdr:rowOff>142875</xdr:rowOff>
    </xdr:to>
    <xdr:sp macro="" textlink="question3!H25">
      <xdr:nvSpPr>
        <xdr:cNvPr id="43" name="テキスト ボックス 42">
          <a:extLst>
            <a:ext uri="{FF2B5EF4-FFF2-40B4-BE49-F238E27FC236}">
              <a16:creationId xmlns="" xmlns:a16="http://schemas.microsoft.com/office/drawing/2014/main" id="{00000000-0008-0000-0300-00002B000000}"/>
            </a:ext>
          </a:extLst>
        </xdr:cNvPr>
        <xdr:cNvSpPr txBox="1"/>
      </xdr:nvSpPr>
      <xdr:spPr>
        <a:xfrm>
          <a:off x="8439151" y="5038725"/>
          <a:ext cx="2924174" cy="590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5276F584-1706-401F-A86C-6F5C9098CDE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2</xdr:col>
      <xdr:colOff>677949</xdr:colOff>
      <xdr:row>33</xdr:row>
      <xdr:rowOff>57149</xdr:rowOff>
    </xdr:from>
    <xdr:to>
      <xdr:col>7</xdr:col>
      <xdr:colOff>28575</xdr:colOff>
      <xdr:row>34</xdr:row>
      <xdr:rowOff>161924</xdr:rowOff>
    </xdr:to>
    <xdr:sp macro="" textlink="question3!H27">
      <xdr:nvSpPr>
        <xdr:cNvPr id="44" name="テキスト ボックス 43">
          <a:extLst>
            <a:ext uri="{FF2B5EF4-FFF2-40B4-BE49-F238E27FC236}">
              <a16:creationId xmlns="" xmlns:a16="http://schemas.microsoft.com/office/drawing/2014/main" id="{00000000-0008-0000-0300-00002C000000}"/>
            </a:ext>
          </a:extLst>
        </xdr:cNvPr>
        <xdr:cNvSpPr txBox="1"/>
      </xdr:nvSpPr>
      <xdr:spPr>
        <a:xfrm>
          <a:off x="2049549" y="5714999"/>
          <a:ext cx="2779626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C07CCAA5-8B96-4B01-9AA4-60E854299021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266700</xdr:colOff>
      <xdr:row>33</xdr:row>
      <xdr:rowOff>47624</xdr:rowOff>
    </xdr:from>
    <xdr:to>
      <xdr:col>8</xdr:col>
      <xdr:colOff>628650</xdr:colOff>
      <xdr:row>36</xdr:row>
      <xdr:rowOff>85725</xdr:rowOff>
    </xdr:to>
    <xdr:sp macro="" textlink="question3!T27">
      <xdr:nvSpPr>
        <xdr:cNvPr id="45" name="テキスト ボックス 44">
          <a:extLst>
            <a:ext uri="{FF2B5EF4-FFF2-40B4-BE49-F238E27FC236}">
              <a16:creationId xmlns="" xmlns:a16="http://schemas.microsoft.com/office/drawing/2014/main" id="{00000000-0008-0000-0300-00002D000000}"/>
            </a:ext>
          </a:extLst>
        </xdr:cNvPr>
        <xdr:cNvSpPr txBox="1"/>
      </xdr:nvSpPr>
      <xdr:spPr>
        <a:xfrm>
          <a:off x="5753100" y="5705474"/>
          <a:ext cx="361950" cy="5524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088B6DE-8B90-4E00-9D7F-E3C1BBFAF343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469901</xdr:colOff>
      <xdr:row>33</xdr:row>
      <xdr:rowOff>38100</xdr:rowOff>
    </xdr:from>
    <xdr:to>
      <xdr:col>9</xdr:col>
      <xdr:colOff>247651</xdr:colOff>
      <xdr:row>36</xdr:row>
      <xdr:rowOff>104775</xdr:rowOff>
    </xdr:to>
    <xdr:sp macro="" textlink="question3!AB27">
      <xdr:nvSpPr>
        <xdr:cNvPr id="46" name="テキスト ボックス 45">
          <a:extLst>
            <a:ext uri="{FF2B5EF4-FFF2-40B4-BE49-F238E27FC236}">
              <a16:creationId xmlns="" xmlns:a16="http://schemas.microsoft.com/office/drawing/2014/main" id="{00000000-0008-0000-0300-00002E000000}"/>
            </a:ext>
          </a:extLst>
        </xdr:cNvPr>
        <xdr:cNvSpPr txBox="1"/>
      </xdr:nvSpPr>
      <xdr:spPr>
        <a:xfrm>
          <a:off x="5365751" y="5486400"/>
          <a:ext cx="3873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CACF9B8-3CF6-4001-80E7-65E06D61956F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180975</xdr:colOff>
      <xdr:row>33</xdr:row>
      <xdr:rowOff>47625</xdr:rowOff>
    </xdr:from>
    <xdr:to>
      <xdr:col>9</xdr:col>
      <xdr:colOff>542925</xdr:colOff>
      <xdr:row>36</xdr:row>
      <xdr:rowOff>95250</xdr:rowOff>
    </xdr:to>
    <xdr:sp macro="" textlink="question3!AD27">
      <xdr:nvSpPr>
        <xdr:cNvPr id="47" name="テキスト ボックス 46">
          <a:extLst>
            <a:ext uri="{FF2B5EF4-FFF2-40B4-BE49-F238E27FC236}">
              <a16:creationId xmlns="" xmlns:a16="http://schemas.microsoft.com/office/drawing/2014/main" id="{00000000-0008-0000-0300-00002F000000}"/>
            </a:ext>
          </a:extLst>
        </xdr:cNvPr>
        <xdr:cNvSpPr txBox="1"/>
      </xdr:nvSpPr>
      <xdr:spPr>
        <a:xfrm>
          <a:off x="6353175" y="5705475"/>
          <a:ext cx="361950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F2E6D85-E20E-4605-90AA-F9AA111BB706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190500</xdr:colOff>
      <xdr:row>33</xdr:row>
      <xdr:rowOff>38099</xdr:rowOff>
    </xdr:from>
    <xdr:to>
      <xdr:col>16</xdr:col>
      <xdr:colOff>361950</xdr:colOff>
      <xdr:row>36</xdr:row>
      <xdr:rowOff>66674</xdr:rowOff>
    </xdr:to>
    <xdr:sp macro="" textlink="question3!H29">
      <xdr:nvSpPr>
        <xdr:cNvPr id="48" name="テキスト ボックス 47">
          <a:extLst>
            <a:ext uri="{FF2B5EF4-FFF2-40B4-BE49-F238E27FC236}">
              <a16:creationId xmlns="" xmlns:a16="http://schemas.microsoft.com/office/drawing/2014/main" id="{00000000-0008-0000-0300-000030000000}"/>
            </a:ext>
          </a:extLst>
        </xdr:cNvPr>
        <xdr:cNvSpPr txBox="1"/>
      </xdr:nvSpPr>
      <xdr:spPr>
        <a:xfrm>
          <a:off x="8420100" y="5695949"/>
          <a:ext cx="2914650" cy="5429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7ECEADD2-568C-4C63-A4CD-CDD3A22576F3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2</xdr:col>
      <xdr:colOff>658341</xdr:colOff>
      <xdr:row>36</xdr:row>
      <xdr:rowOff>152400</xdr:rowOff>
    </xdr:from>
    <xdr:to>
      <xdr:col>7</xdr:col>
      <xdr:colOff>0</xdr:colOff>
      <xdr:row>38</xdr:row>
      <xdr:rowOff>85725</xdr:rowOff>
    </xdr:to>
    <xdr:sp macro="" textlink="question3!H31">
      <xdr:nvSpPr>
        <xdr:cNvPr id="49" name="テキスト ボックス 48">
          <a:extLst>
            <a:ext uri="{FF2B5EF4-FFF2-40B4-BE49-F238E27FC236}">
              <a16:creationId xmlns="" xmlns:a16="http://schemas.microsoft.com/office/drawing/2014/main" id="{00000000-0008-0000-0300-000031000000}"/>
            </a:ext>
          </a:extLst>
        </xdr:cNvPr>
        <xdr:cNvSpPr txBox="1"/>
      </xdr:nvSpPr>
      <xdr:spPr>
        <a:xfrm>
          <a:off x="2029941" y="6324600"/>
          <a:ext cx="2770659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fld id="{6E9A34B3-A1D5-4A77-AF8B-E7867C308B99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247650</xdr:colOff>
      <xdr:row>36</xdr:row>
      <xdr:rowOff>142875</xdr:rowOff>
    </xdr:from>
    <xdr:to>
      <xdr:col>8</xdr:col>
      <xdr:colOff>638175</xdr:colOff>
      <xdr:row>40</xdr:row>
      <xdr:rowOff>38100</xdr:rowOff>
    </xdr:to>
    <xdr:sp macro="" textlink="question3!T32">
      <xdr:nvSpPr>
        <xdr:cNvPr id="50" name="テキスト ボックス 49">
          <a:extLst>
            <a:ext uri="{FF2B5EF4-FFF2-40B4-BE49-F238E27FC236}">
              <a16:creationId xmlns="" xmlns:a16="http://schemas.microsoft.com/office/drawing/2014/main" id="{00000000-0008-0000-0300-000032000000}"/>
            </a:ext>
          </a:extLst>
        </xdr:cNvPr>
        <xdr:cNvSpPr txBox="1"/>
      </xdr:nvSpPr>
      <xdr:spPr>
        <a:xfrm>
          <a:off x="5734050" y="6315075"/>
          <a:ext cx="390525" cy="581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81E4CA2-C517-479C-AA1E-B46E862DE7A4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463550</xdr:colOff>
      <xdr:row>36</xdr:row>
      <xdr:rowOff>123826</xdr:rowOff>
    </xdr:from>
    <xdr:to>
      <xdr:col>9</xdr:col>
      <xdr:colOff>228600</xdr:colOff>
      <xdr:row>40</xdr:row>
      <xdr:rowOff>47626</xdr:rowOff>
    </xdr:to>
    <xdr:sp macro="" textlink="question3!AB31">
      <xdr:nvSpPr>
        <xdr:cNvPr id="51" name="テキスト ボックス 50">
          <a:extLst>
            <a:ext uri="{FF2B5EF4-FFF2-40B4-BE49-F238E27FC236}">
              <a16:creationId xmlns="" xmlns:a16="http://schemas.microsoft.com/office/drawing/2014/main" id="{00000000-0008-0000-0300-000033000000}"/>
            </a:ext>
          </a:extLst>
        </xdr:cNvPr>
        <xdr:cNvSpPr txBox="1"/>
      </xdr:nvSpPr>
      <xdr:spPr>
        <a:xfrm>
          <a:off x="5359400" y="6067426"/>
          <a:ext cx="374650" cy="584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ED1D2A0-7E97-4116-B246-4C2EBF6CA00C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9</xdr:col>
      <xdr:colOff>161924</xdr:colOff>
      <xdr:row>36</xdr:row>
      <xdr:rowOff>142875</xdr:rowOff>
    </xdr:from>
    <xdr:to>
      <xdr:col>9</xdr:col>
      <xdr:colOff>533399</xdr:colOff>
      <xdr:row>40</xdr:row>
      <xdr:rowOff>28575</xdr:rowOff>
    </xdr:to>
    <xdr:sp macro="" textlink="question3!AD31">
      <xdr:nvSpPr>
        <xdr:cNvPr id="52" name="テキスト ボックス 51">
          <a:extLst>
            <a:ext uri="{FF2B5EF4-FFF2-40B4-BE49-F238E27FC236}">
              <a16:creationId xmlns="" xmlns:a16="http://schemas.microsoft.com/office/drawing/2014/main" id="{00000000-0008-0000-0300-000034000000}"/>
            </a:ext>
          </a:extLst>
        </xdr:cNvPr>
        <xdr:cNvSpPr txBox="1"/>
      </xdr:nvSpPr>
      <xdr:spPr>
        <a:xfrm>
          <a:off x="6334124" y="6315075"/>
          <a:ext cx="371475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0654C1D-FD37-4D03-9B77-1D8792C38100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12</xdr:col>
      <xdr:colOff>171450</xdr:colOff>
      <xdr:row>37</xdr:row>
      <xdr:rowOff>0</xdr:rowOff>
    </xdr:from>
    <xdr:to>
      <xdr:col>16</xdr:col>
      <xdr:colOff>200025</xdr:colOff>
      <xdr:row>40</xdr:row>
      <xdr:rowOff>38100</xdr:rowOff>
    </xdr:to>
    <xdr:sp macro="" textlink="question3!H33">
      <xdr:nvSpPr>
        <xdr:cNvPr id="53" name="テキスト ボックス 52">
          <a:extLst>
            <a:ext uri="{FF2B5EF4-FFF2-40B4-BE49-F238E27FC236}">
              <a16:creationId xmlns="" xmlns:a16="http://schemas.microsoft.com/office/drawing/2014/main" id="{00000000-0008-0000-0300-000035000000}"/>
            </a:ext>
          </a:extLst>
        </xdr:cNvPr>
        <xdr:cNvSpPr txBox="1"/>
      </xdr:nvSpPr>
      <xdr:spPr>
        <a:xfrm>
          <a:off x="8401050" y="6343650"/>
          <a:ext cx="2771775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8787CDD-04E6-437A-BF27-844D0AFAB9A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3</xdr:col>
      <xdr:colOff>19050</xdr:colOff>
      <xdr:row>57</xdr:row>
      <xdr:rowOff>133350</xdr:rowOff>
    </xdr:from>
    <xdr:to>
      <xdr:col>5</xdr:col>
      <xdr:colOff>323850</xdr:colOff>
      <xdr:row>59</xdr:row>
      <xdr:rowOff>76200</xdr:rowOff>
    </xdr:to>
    <xdr:sp macro="" textlink="question3!H39">
      <xdr:nvSpPr>
        <xdr:cNvPr id="54" name="テキスト ボックス 53">
          <a:extLst>
            <a:ext uri="{FF2B5EF4-FFF2-40B4-BE49-F238E27FC236}">
              <a16:creationId xmlns="" xmlns:a16="http://schemas.microsoft.com/office/drawing/2014/main" id="{00000000-0008-0000-0300-000036000000}"/>
            </a:ext>
          </a:extLst>
        </xdr:cNvPr>
        <xdr:cNvSpPr txBox="1"/>
      </xdr:nvSpPr>
      <xdr:spPr>
        <a:xfrm>
          <a:off x="2076450" y="9906000"/>
          <a:ext cx="16764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93AE81-765F-4FA4-9B83-4313855A2738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57</xdr:row>
      <xdr:rowOff>142875</xdr:rowOff>
    </xdr:from>
    <xdr:to>
      <xdr:col>11</xdr:col>
      <xdr:colOff>542925</xdr:colOff>
      <xdr:row>59</xdr:row>
      <xdr:rowOff>104775</xdr:rowOff>
    </xdr:to>
    <xdr:sp macro="" textlink="question3!AB39">
      <xdr:nvSpPr>
        <xdr:cNvPr id="56" name="テキスト ボックス 55">
          <a:extLst>
            <a:ext uri="{FF2B5EF4-FFF2-40B4-BE49-F238E27FC236}">
              <a16:creationId xmlns="" xmlns:a16="http://schemas.microsoft.com/office/drawing/2014/main" id="{00000000-0008-0000-0300-000038000000}"/>
            </a:ext>
          </a:extLst>
        </xdr:cNvPr>
        <xdr:cNvSpPr txBox="1"/>
      </xdr:nvSpPr>
      <xdr:spPr>
        <a:xfrm>
          <a:off x="7705725" y="9915525"/>
          <a:ext cx="3810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1942F7A-FC16-4F3E-908D-B1531CABC0F8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11</xdr:col>
      <xdr:colOff>447674</xdr:colOff>
      <xdr:row>57</xdr:row>
      <xdr:rowOff>152399</xdr:rowOff>
    </xdr:from>
    <xdr:to>
      <xdr:col>12</xdr:col>
      <xdr:colOff>234950</xdr:colOff>
      <xdr:row>59</xdr:row>
      <xdr:rowOff>85724</xdr:rowOff>
    </xdr:to>
    <xdr:sp macro="" textlink="question3!AD39">
      <xdr:nvSpPr>
        <xdr:cNvPr id="57" name="テキスト ボックス 56">
          <a:extLst>
            <a:ext uri="{FF2B5EF4-FFF2-40B4-BE49-F238E27FC236}">
              <a16:creationId xmlns="" xmlns:a16="http://schemas.microsoft.com/office/drawing/2014/main" id="{00000000-0008-0000-0300-000039000000}"/>
            </a:ext>
          </a:extLst>
        </xdr:cNvPr>
        <xdr:cNvSpPr txBox="1"/>
      </xdr:nvSpPr>
      <xdr:spPr>
        <a:xfrm>
          <a:off x="7172324" y="9563099"/>
          <a:ext cx="396876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CC0F598-BBAE-44A5-9C16-A9A002BC3ECF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12</xdr:col>
      <xdr:colOff>142874</xdr:colOff>
      <xdr:row>58</xdr:row>
      <xdr:rowOff>0</xdr:rowOff>
    </xdr:from>
    <xdr:to>
      <xdr:col>16</xdr:col>
      <xdr:colOff>333375</xdr:colOff>
      <xdr:row>59</xdr:row>
      <xdr:rowOff>95250</xdr:rowOff>
    </xdr:to>
    <xdr:sp macro="" textlink="question3!H41">
      <xdr:nvSpPr>
        <xdr:cNvPr id="58" name="テキスト ボックス 57">
          <a:extLst>
            <a:ext uri="{FF2B5EF4-FFF2-40B4-BE49-F238E27FC236}">
              <a16:creationId xmlns="" xmlns:a16="http://schemas.microsoft.com/office/drawing/2014/main" id="{00000000-0008-0000-0300-00003A000000}"/>
            </a:ext>
          </a:extLst>
        </xdr:cNvPr>
        <xdr:cNvSpPr txBox="1"/>
      </xdr:nvSpPr>
      <xdr:spPr>
        <a:xfrm>
          <a:off x="8372474" y="9944100"/>
          <a:ext cx="2933701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37928C9-A91F-4E84-B67A-14DDBA39BC4C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3</xdr:col>
      <xdr:colOff>19049</xdr:colOff>
      <xdr:row>59</xdr:row>
      <xdr:rowOff>95249</xdr:rowOff>
    </xdr:from>
    <xdr:to>
      <xdr:col>5</xdr:col>
      <xdr:colOff>333374</xdr:colOff>
      <xdr:row>61</xdr:row>
      <xdr:rowOff>9524</xdr:rowOff>
    </xdr:to>
    <xdr:sp macro="" textlink="question3!H44">
      <xdr:nvSpPr>
        <xdr:cNvPr id="59" name="テキスト ボックス 58">
          <a:extLst>
            <a:ext uri="{FF2B5EF4-FFF2-40B4-BE49-F238E27FC236}">
              <a16:creationId xmlns="" xmlns:a16="http://schemas.microsoft.com/office/drawing/2014/main" id="{00000000-0008-0000-0300-00003B000000}"/>
            </a:ext>
          </a:extLst>
        </xdr:cNvPr>
        <xdr:cNvSpPr txBox="1"/>
      </xdr:nvSpPr>
      <xdr:spPr>
        <a:xfrm>
          <a:off x="2076449" y="10210799"/>
          <a:ext cx="1685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A6C42E60-9D4E-4B78-BDD1-9865F0E9865C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11</xdr:col>
      <xdr:colOff>161925</xdr:colOff>
      <xdr:row>59</xdr:row>
      <xdr:rowOff>123825</xdr:rowOff>
    </xdr:from>
    <xdr:to>
      <xdr:col>11</xdr:col>
      <xdr:colOff>523875</xdr:colOff>
      <xdr:row>61</xdr:row>
      <xdr:rowOff>76200</xdr:rowOff>
    </xdr:to>
    <xdr:sp macro="" textlink="question3!AB44">
      <xdr:nvSpPr>
        <xdr:cNvPr id="61" name="テキスト ボックス 60">
          <a:extLst>
            <a:ext uri="{FF2B5EF4-FFF2-40B4-BE49-F238E27FC236}">
              <a16:creationId xmlns="" xmlns:a16="http://schemas.microsoft.com/office/drawing/2014/main" id="{00000000-0008-0000-0300-00003D000000}"/>
            </a:ext>
          </a:extLst>
        </xdr:cNvPr>
        <xdr:cNvSpPr txBox="1"/>
      </xdr:nvSpPr>
      <xdr:spPr>
        <a:xfrm>
          <a:off x="7705725" y="10239375"/>
          <a:ext cx="3619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7C857AFD-61C3-499F-99E8-DF9C9C3142D5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11</xdr:col>
      <xdr:colOff>438150</xdr:colOff>
      <xdr:row>59</xdr:row>
      <xdr:rowOff>133349</xdr:rowOff>
    </xdr:from>
    <xdr:to>
      <xdr:col>12</xdr:col>
      <xdr:colOff>184150</xdr:colOff>
      <xdr:row>61</xdr:row>
      <xdr:rowOff>66674</xdr:rowOff>
    </xdr:to>
    <xdr:sp macro="" textlink="question3!AD44">
      <xdr:nvSpPr>
        <xdr:cNvPr id="62" name="テキスト ボックス 61">
          <a:extLst>
            <a:ext uri="{FF2B5EF4-FFF2-40B4-BE49-F238E27FC236}">
              <a16:creationId xmlns="" xmlns:a16="http://schemas.microsoft.com/office/drawing/2014/main" id="{00000000-0008-0000-0300-00003E000000}"/>
            </a:ext>
          </a:extLst>
        </xdr:cNvPr>
        <xdr:cNvSpPr txBox="1"/>
      </xdr:nvSpPr>
      <xdr:spPr>
        <a:xfrm>
          <a:off x="7162800" y="9874249"/>
          <a:ext cx="35560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7BE63F8-8145-4D18-9E26-67440BC3A444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12</xdr:col>
      <xdr:colOff>152400</xdr:colOff>
      <xdr:row>59</xdr:row>
      <xdr:rowOff>161925</xdr:rowOff>
    </xdr:from>
    <xdr:to>
      <xdr:col>16</xdr:col>
      <xdr:colOff>381000</xdr:colOff>
      <xdr:row>61</xdr:row>
      <xdr:rowOff>95250</xdr:rowOff>
    </xdr:to>
    <xdr:sp macro="" textlink="question3!H46">
      <xdr:nvSpPr>
        <xdr:cNvPr id="63" name="テキスト ボックス 62">
          <a:extLst>
            <a:ext uri="{FF2B5EF4-FFF2-40B4-BE49-F238E27FC236}">
              <a16:creationId xmlns="" xmlns:a16="http://schemas.microsoft.com/office/drawing/2014/main" id="{00000000-0008-0000-0300-00003F000000}"/>
            </a:ext>
          </a:extLst>
        </xdr:cNvPr>
        <xdr:cNvSpPr txBox="1"/>
      </xdr:nvSpPr>
      <xdr:spPr>
        <a:xfrm>
          <a:off x="8382000" y="10277475"/>
          <a:ext cx="2971800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D3652653-D209-4448-9081-B7AFE9AD392A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3</xdr:col>
      <xdr:colOff>28575</xdr:colOff>
      <xdr:row>61</xdr:row>
      <xdr:rowOff>66674</xdr:rowOff>
    </xdr:from>
    <xdr:to>
      <xdr:col>5</xdr:col>
      <xdr:colOff>342900</xdr:colOff>
      <xdr:row>62</xdr:row>
      <xdr:rowOff>152399</xdr:rowOff>
    </xdr:to>
    <xdr:sp macro="" textlink="question3!H48">
      <xdr:nvSpPr>
        <xdr:cNvPr id="64" name="テキスト ボックス 63">
          <a:extLst>
            <a:ext uri="{FF2B5EF4-FFF2-40B4-BE49-F238E27FC236}">
              <a16:creationId xmlns="" xmlns:a16="http://schemas.microsoft.com/office/drawing/2014/main" id="{00000000-0008-0000-0300-000040000000}"/>
            </a:ext>
          </a:extLst>
        </xdr:cNvPr>
        <xdr:cNvSpPr txBox="1"/>
      </xdr:nvSpPr>
      <xdr:spPr>
        <a:xfrm>
          <a:off x="2085975" y="10525124"/>
          <a:ext cx="1685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1347E4EA-B12B-4FDE-BFB0-25E2F7E07B2E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/>
            <a:t> </a:t>
          </a:fld>
          <a:endParaRPr kumimoji="1" lang="ja-JP" altLang="en-US" sz="1100"/>
        </a:p>
      </xdr:txBody>
    </xdr:sp>
    <xdr:clientData/>
  </xdr:twoCellAnchor>
  <xdr:twoCellAnchor>
    <xdr:from>
      <xdr:col>11</xdr:col>
      <xdr:colOff>152401</xdr:colOff>
      <xdr:row>61</xdr:row>
      <xdr:rowOff>114300</xdr:rowOff>
    </xdr:from>
    <xdr:to>
      <xdr:col>11</xdr:col>
      <xdr:colOff>514350</xdr:colOff>
      <xdr:row>63</xdr:row>
      <xdr:rowOff>57150</xdr:rowOff>
    </xdr:to>
    <xdr:sp macro="" textlink="question3!AB48">
      <xdr:nvSpPr>
        <xdr:cNvPr id="67" name="テキスト ボックス 66">
          <a:extLst>
            <a:ext uri="{FF2B5EF4-FFF2-40B4-BE49-F238E27FC236}">
              <a16:creationId xmlns="" xmlns:a16="http://schemas.microsoft.com/office/drawing/2014/main" id="{00000000-0008-0000-0300-000043000000}"/>
            </a:ext>
          </a:extLst>
        </xdr:cNvPr>
        <xdr:cNvSpPr txBox="1"/>
      </xdr:nvSpPr>
      <xdr:spPr>
        <a:xfrm>
          <a:off x="7696201" y="10572750"/>
          <a:ext cx="361949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7ECA3F0-4876-4DCC-A116-25BDAACCDD8C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11</xdr:col>
      <xdr:colOff>438150</xdr:colOff>
      <xdr:row>61</xdr:row>
      <xdr:rowOff>95249</xdr:rowOff>
    </xdr:from>
    <xdr:to>
      <xdr:col>12</xdr:col>
      <xdr:colOff>158750</xdr:colOff>
      <xdr:row>63</xdr:row>
      <xdr:rowOff>47624</xdr:rowOff>
    </xdr:to>
    <xdr:sp macro="" textlink="question3!AD48">
      <xdr:nvSpPr>
        <xdr:cNvPr id="68" name="テキスト ボックス 67">
          <a:extLst>
            <a:ext uri="{FF2B5EF4-FFF2-40B4-BE49-F238E27FC236}">
              <a16:creationId xmlns="" xmlns:a16="http://schemas.microsoft.com/office/drawing/2014/main" id="{00000000-0008-0000-0300-000044000000}"/>
            </a:ext>
          </a:extLst>
        </xdr:cNvPr>
        <xdr:cNvSpPr txBox="1"/>
      </xdr:nvSpPr>
      <xdr:spPr>
        <a:xfrm>
          <a:off x="7162800" y="10166349"/>
          <a:ext cx="330200" cy="282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3A6AE8E-7396-47D8-983D-A21276588DCF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12</xdr:col>
      <xdr:colOff>152400</xdr:colOff>
      <xdr:row>61</xdr:row>
      <xdr:rowOff>104774</xdr:rowOff>
    </xdr:from>
    <xdr:to>
      <xdr:col>16</xdr:col>
      <xdr:colOff>381000</xdr:colOff>
      <xdr:row>63</xdr:row>
      <xdr:rowOff>57149</xdr:rowOff>
    </xdr:to>
    <xdr:sp macro="" textlink="question3!H50">
      <xdr:nvSpPr>
        <xdr:cNvPr id="69" name="テキスト ボックス 68">
          <a:extLst>
            <a:ext uri="{FF2B5EF4-FFF2-40B4-BE49-F238E27FC236}">
              <a16:creationId xmlns="" xmlns:a16="http://schemas.microsoft.com/office/drawing/2014/main" id="{00000000-0008-0000-0300-000045000000}"/>
            </a:ext>
          </a:extLst>
        </xdr:cNvPr>
        <xdr:cNvSpPr txBox="1"/>
      </xdr:nvSpPr>
      <xdr:spPr>
        <a:xfrm>
          <a:off x="8382000" y="10563224"/>
          <a:ext cx="29718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44A9A161-2F09-4E5A-973C-317A16431909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l"/>
            <a:t> </a:t>
          </a:fld>
          <a:endParaRPr kumimoji="1" lang="ja-JP" altLang="en-US" sz="900"/>
        </a:p>
      </xdr:txBody>
    </xdr:sp>
    <xdr:clientData/>
  </xdr:twoCellAnchor>
  <xdr:twoCellAnchor>
    <xdr:from>
      <xdr:col>8</xdr:col>
      <xdr:colOff>38100</xdr:colOff>
      <xdr:row>19</xdr:row>
      <xdr:rowOff>114300</xdr:rowOff>
    </xdr:from>
    <xdr:to>
      <xdr:col>8</xdr:col>
      <xdr:colOff>428625</xdr:colOff>
      <xdr:row>21</xdr:row>
      <xdr:rowOff>161926</xdr:rowOff>
    </xdr:to>
    <xdr:sp macro="" textlink="question3!#REF!">
      <xdr:nvSpPr>
        <xdr:cNvPr id="71" name="テキスト ボックス 70">
          <a:extLst>
            <a:ext uri="{FF2B5EF4-FFF2-40B4-BE49-F238E27FC236}">
              <a16:creationId xmlns=""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5524500" y="3371850"/>
          <a:ext cx="3905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5C7507F-D2FC-4D5F-A9B5-9389AA97A6AE}" type="TxLink">
            <a:rPr kumimoji="1" lang="en-US" altLang="en-US" sz="12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504825</xdr:colOff>
      <xdr:row>19</xdr:row>
      <xdr:rowOff>114300</xdr:rowOff>
    </xdr:from>
    <xdr:to>
      <xdr:col>8</xdr:col>
      <xdr:colOff>209550</xdr:colOff>
      <xdr:row>21</xdr:row>
      <xdr:rowOff>161926</xdr:rowOff>
    </xdr:to>
    <xdr:sp macro="" textlink="question3!AJ6">
      <xdr:nvSpPr>
        <xdr:cNvPr id="72" name="テキスト ボックス 71">
          <a:extLst>
            <a:ext uri="{FF2B5EF4-FFF2-40B4-BE49-F238E27FC236}">
              <a16:creationId xmlns="" xmlns:a16="http://schemas.microsoft.com/office/drawing/2014/main" id="{00000000-0008-0000-0300-000048000000}"/>
            </a:ext>
          </a:extLst>
        </xdr:cNvPr>
        <xdr:cNvSpPr txBox="1"/>
      </xdr:nvSpPr>
      <xdr:spPr>
        <a:xfrm>
          <a:off x="5305425" y="3371850"/>
          <a:ext cx="390525" cy="3905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F257F6E-90B6-4DEF-B01A-31612ACF84C5}" type="TxLink">
            <a:rPr kumimoji="1" lang="en-US" altLang="en-US" sz="1200" b="1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466725</xdr:colOff>
      <xdr:row>23</xdr:row>
      <xdr:rowOff>28575</xdr:rowOff>
    </xdr:from>
    <xdr:to>
      <xdr:col>8</xdr:col>
      <xdr:colOff>228600</xdr:colOff>
      <xdr:row>25</xdr:row>
      <xdr:rowOff>85725</xdr:rowOff>
    </xdr:to>
    <xdr:sp macro="" textlink="question3!AN13">
      <xdr:nvSpPr>
        <xdr:cNvPr id="73" name="テキスト ボックス 72">
          <a:extLst>
            <a:ext uri="{FF2B5EF4-FFF2-40B4-BE49-F238E27FC236}">
              <a16:creationId xmlns="" xmlns:a16="http://schemas.microsoft.com/office/drawing/2014/main" id="{00000000-0008-0000-0300-000049000000}"/>
            </a:ext>
          </a:extLst>
        </xdr:cNvPr>
        <xdr:cNvSpPr txBox="1"/>
      </xdr:nvSpPr>
      <xdr:spPr>
        <a:xfrm>
          <a:off x="5267325" y="3971925"/>
          <a:ext cx="447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B5EC3A2-8C46-4BE2-9C5C-DC2504744AD4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676275</xdr:colOff>
      <xdr:row>23</xdr:row>
      <xdr:rowOff>19049</xdr:rowOff>
    </xdr:from>
    <xdr:to>
      <xdr:col>8</xdr:col>
      <xdr:colOff>485775</xdr:colOff>
      <xdr:row>25</xdr:row>
      <xdr:rowOff>114300</xdr:rowOff>
    </xdr:to>
    <xdr:sp macro="" textlink="question3!AN14">
      <xdr:nvSpPr>
        <xdr:cNvPr id="74" name="テキスト ボックス 73">
          <a:extLst>
            <a:ext uri="{FF2B5EF4-FFF2-40B4-BE49-F238E27FC236}">
              <a16:creationId xmlns="" xmlns:a16="http://schemas.microsoft.com/office/drawing/2014/main" id="{00000000-0008-0000-0300-00004A000000}"/>
            </a:ext>
          </a:extLst>
        </xdr:cNvPr>
        <xdr:cNvSpPr txBox="1"/>
      </xdr:nvSpPr>
      <xdr:spPr>
        <a:xfrm>
          <a:off x="5476875" y="3962399"/>
          <a:ext cx="495300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C88D9BD-5B12-4544-8D1F-3C6834FE6005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476250</xdr:colOff>
      <xdr:row>26</xdr:row>
      <xdr:rowOff>123825</xdr:rowOff>
    </xdr:from>
    <xdr:to>
      <xdr:col>8</xdr:col>
      <xdr:colOff>238125</xdr:colOff>
      <xdr:row>29</xdr:row>
      <xdr:rowOff>9525</xdr:rowOff>
    </xdr:to>
    <xdr:sp macro="" textlink="question3!AN21">
      <xdr:nvSpPr>
        <xdr:cNvPr id="75" name="テキスト ボックス 74">
          <a:extLst>
            <a:ext uri="{FF2B5EF4-FFF2-40B4-BE49-F238E27FC236}">
              <a16:creationId xmlns="" xmlns:a16="http://schemas.microsoft.com/office/drawing/2014/main" id="{00000000-0008-0000-0300-00004B000000}"/>
            </a:ext>
          </a:extLst>
        </xdr:cNvPr>
        <xdr:cNvSpPr txBox="1"/>
      </xdr:nvSpPr>
      <xdr:spPr>
        <a:xfrm>
          <a:off x="5276850" y="4581525"/>
          <a:ext cx="447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F1A1E06-ABA2-4491-BDD2-CD106B675A03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457200</xdr:colOff>
      <xdr:row>30</xdr:row>
      <xdr:rowOff>85725</xdr:rowOff>
    </xdr:from>
    <xdr:to>
      <xdr:col>8</xdr:col>
      <xdr:colOff>219075</xdr:colOff>
      <xdr:row>32</xdr:row>
      <xdr:rowOff>142875</xdr:rowOff>
    </xdr:to>
    <xdr:sp macro="" textlink="question3!#REF!">
      <xdr:nvSpPr>
        <xdr:cNvPr id="77" name="テキスト ボックス 76">
          <a:extLst>
            <a:ext uri="{FF2B5EF4-FFF2-40B4-BE49-F238E27FC236}">
              <a16:creationId xmlns="" xmlns:a16="http://schemas.microsoft.com/office/drawing/2014/main" id="{00000000-0008-0000-0300-00004D000000}"/>
            </a:ext>
          </a:extLst>
        </xdr:cNvPr>
        <xdr:cNvSpPr txBox="1"/>
      </xdr:nvSpPr>
      <xdr:spPr>
        <a:xfrm>
          <a:off x="5257800" y="5229225"/>
          <a:ext cx="447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2BD1C51-A408-4CCB-AD02-41B3A3BCF2F5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476250</xdr:colOff>
      <xdr:row>34</xdr:row>
      <xdr:rowOff>9525</xdr:rowOff>
    </xdr:from>
    <xdr:to>
      <xdr:col>8</xdr:col>
      <xdr:colOff>238125</xdr:colOff>
      <xdr:row>36</xdr:row>
      <xdr:rowOff>66675</xdr:rowOff>
    </xdr:to>
    <xdr:sp macro="" textlink="question3!AN30">
      <xdr:nvSpPr>
        <xdr:cNvPr id="79" name="テキスト ボックス 78">
          <a:extLst>
            <a:ext uri="{FF2B5EF4-FFF2-40B4-BE49-F238E27FC236}">
              <a16:creationId xmlns="" xmlns:a16="http://schemas.microsoft.com/office/drawing/2014/main" id="{00000000-0008-0000-0300-00004F000000}"/>
            </a:ext>
          </a:extLst>
        </xdr:cNvPr>
        <xdr:cNvSpPr txBox="1"/>
      </xdr:nvSpPr>
      <xdr:spPr>
        <a:xfrm>
          <a:off x="5276850" y="5838825"/>
          <a:ext cx="447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7D67234-B486-43C7-972E-8CD2B23D31AF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</xdr:col>
      <xdr:colOff>466725</xdr:colOff>
      <xdr:row>37</xdr:row>
      <xdr:rowOff>142875</xdr:rowOff>
    </xdr:from>
    <xdr:to>
      <xdr:col>8</xdr:col>
      <xdr:colOff>228600</xdr:colOff>
      <xdr:row>40</xdr:row>
      <xdr:rowOff>28575</xdr:rowOff>
    </xdr:to>
    <xdr:sp macro="" textlink="question3!AN34">
      <xdr:nvSpPr>
        <xdr:cNvPr id="81" name="テキスト ボックス 80">
          <a:extLst>
            <a:ext uri="{FF2B5EF4-FFF2-40B4-BE49-F238E27FC236}">
              <a16:creationId xmlns="" xmlns:a16="http://schemas.microsoft.com/office/drawing/2014/main" id="{00000000-0008-0000-0300-000051000000}"/>
            </a:ext>
          </a:extLst>
        </xdr:cNvPr>
        <xdr:cNvSpPr txBox="1"/>
      </xdr:nvSpPr>
      <xdr:spPr>
        <a:xfrm>
          <a:off x="5267325" y="6486525"/>
          <a:ext cx="447675" cy="4000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721B621-1B0A-4B2F-AD8A-F970FBBD4FF3}" type="TxLink">
            <a:rPr kumimoji="1" lang="en-US" altLang="en-US" sz="1400" b="1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495300</xdr:colOff>
      <xdr:row>40</xdr:row>
      <xdr:rowOff>152399</xdr:rowOff>
    </xdr:from>
    <xdr:to>
      <xdr:col>9</xdr:col>
      <xdr:colOff>95250</xdr:colOff>
      <xdr:row>42</xdr:row>
      <xdr:rowOff>123824</xdr:rowOff>
    </xdr:to>
    <xdr:sp macro="" textlink="question3!G64">
      <xdr:nvSpPr>
        <xdr:cNvPr id="83" name="テキスト ボックス 82">
          <a:extLst>
            <a:ext uri="{FF2B5EF4-FFF2-40B4-BE49-F238E27FC236}">
              <a16:creationId xmlns="" xmlns:a16="http://schemas.microsoft.com/office/drawing/2014/main" id="{00000000-0008-0000-0300-000053000000}"/>
            </a:ext>
          </a:extLst>
        </xdr:cNvPr>
        <xdr:cNvSpPr txBox="1"/>
      </xdr:nvSpPr>
      <xdr:spPr>
        <a:xfrm>
          <a:off x="5981700" y="7010399"/>
          <a:ext cx="285750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254CFFF-F132-4F6B-90B6-525F772BD980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8</xdr:col>
      <xdr:colOff>276225</xdr:colOff>
      <xdr:row>41</xdr:row>
      <xdr:rowOff>19050</xdr:rowOff>
    </xdr:from>
    <xdr:to>
      <xdr:col>9</xdr:col>
      <xdr:colOff>285750</xdr:colOff>
      <xdr:row>42</xdr:row>
      <xdr:rowOff>114300</xdr:rowOff>
    </xdr:to>
    <xdr:sp macro="" textlink="question3!G66">
      <xdr:nvSpPr>
        <xdr:cNvPr id="84" name="テキスト ボックス 83">
          <a:extLst>
            <a:ext uri="{FF2B5EF4-FFF2-40B4-BE49-F238E27FC236}">
              <a16:creationId xmlns="" xmlns:a16="http://schemas.microsoft.com/office/drawing/2014/main" id="{00000000-0008-0000-0300-000054000000}"/>
            </a:ext>
          </a:extLst>
        </xdr:cNvPr>
        <xdr:cNvSpPr txBox="1"/>
      </xdr:nvSpPr>
      <xdr:spPr>
        <a:xfrm>
          <a:off x="5762625" y="7048500"/>
          <a:ext cx="6953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0ABD6A6-4D84-4ED5-B38A-72B43869A526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8</xdr:col>
      <xdr:colOff>409575</xdr:colOff>
      <xdr:row>40</xdr:row>
      <xdr:rowOff>161925</xdr:rowOff>
    </xdr:from>
    <xdr:to>
      <xdr:col>9</xdr:col>
      <xdr:colOff>114300</xdr:colOff>
      <xdr:row>42</xdr:row>
      <xdr:rowOff>85725</xdr:rowOff>
    </xdr:to>
    <xdr:sp macro="" textlink="question3!G64">
      <xdr:nvSpPr>
        <xdr:cNvPr id="85" name="テキスト ボックス 84">
          <a:extLst>
            <a:ext uri="{FF2B5EF4-FFF2-40B4-BE49-F238E27FC236}">
              <a16:creationId xmlns="" xmlns:a16="http://schemas.microsoft.com/office/drawing/2014/main" id="{00000000-0008-0000-0300-000055000000}"/>
            </a:ext>
          </a:extLst>
        </xdr:cNvPr>
        <xdr:cNvSpPr txBox="1"/>
      </xdr:nvSpPr>
      <xdr:spPr>
        <a:xfrm>
          <a:off x="5895975" y="7019925"/>
          <a:ext cx="390525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9DD51E45-9CE6-45EB-A0A8-064DFE928E9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8</xdr:col>
      <xdr:colOff>400051</xdr:colOff>
      <xdr:row>42</xdr:row>
      <xdr:rowOff>104775</xdr:rowOff>
    </xdr:from>
    <xdr:to>
      <xdr:col>9</xdr:col>
      <xdr:colOff>171451</xdr:colOff>
      <xdr:row>44</xdr:row>
      <xdr:rowOff>85725</xdr:rowOff>
    </xdr:to>
    <xdr:sp macro="" textlink="question3!G65">
      <xdr:nvSpPr>
        <xdr:cNvPr id="86" name="テキスト ボックス 85">
          <a:extLst>
            <a:ext uri="{FF2B5EF4-FFF2-40B4-BE49-F238E27FC236}">
              <a16:creationId xmlns="" xmlns:a16="http://schemas.microsoft.com/office/drawing/2014/main" id="{00000000-0008-0000-0300-000056000000}"/>
            </a:ext>
          </a:extLst>
        </xdr:cNvPr>
        <xdr:cNvSpPr txBox="1"/>
      </xdr:nvSpPr>
      <xdr:spPr>
        <a:xfrm>
          <a:off x="5886451" y="7305675"/>
          <a:ext cx="457200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C9D541E9-38F3-4445-BCDF-81A1ACFA9AB2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8</xdr:col>
      <xdr:colOff>457200</xdr:colOff>
      <xdr:row>42</xdr:row>
      <xdr:rowOff>57150</xdr:rowOff>
    </xdr:from>
    <xdr:to>
      <xdr:col>9</xdr:col>
      <xdr:colOff>104775</xdr:colOff>
      <xdr:row>44</xdr:row>
      <xdr:rowOff>38100</xdr:rowOff>
    </xdr:to>
    <xdr:sp macro="" textlink="question3!G67">
      <xdr:nvSpPr>
        <xdr:cNvPr id="87" name="テキスト ボックス 86">
          <a:extLst>
            <a:ext uri="{FF2B5EF4-FFF2-40B4-BE49-F238E27FC236}">
              <a16:creationId xmlns="" xmlns:a16="http://schemas.microsoft.com/office/drawing/2014/main" id="{00000000-0008-0000-0300-000057000000}"/>
            </a:ext>
          </a:extLst>
        </xdr:cNvPr>
        <xdr:cNvSpPr txBox="1"/>
      </xdr:nvSpPr>
      <xdr:spPr>
        <a:xfrm>
          <a:off x="5943600" y="7258050"/>
          <a:ext cx="3333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882EBBA-6949-4349-9CAE-48FF73E1A39F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8</xdr:col>
      <xdr:colOff>257175</xdr:colOff>
      <xdr:row>44</xdr:row>
      <xdr:rowOff>19050</xdr:rowOff>
    </xdr:from>
    <xdr:to>
      <xdr:col>9</xdr:col>
      <xdr:colOff>285750</xdr:colOff>
      <xdr:row>46</xdr:row>
      <xdr:rowOff>0</xdr:rowOff>
    </xdr:to>
    <xdr:sp macro="" textlink="question3!G69">
      <xdr:nvSpPr>
        <xdr:cNvPr id="88" name="テキスト ボックス 87">
          <a:extLst>
            <a:ext uri="{FF2B5EF4-FFF2-40B4-BE49-F238E27FC236}">
              <a16:creationId xmlns="" xmlns:a16="http://schemas.microsoft.com/office/drawing/2014/main" id="{00000000-0008-0000-0300-000058000000}"/>
            </a:ext>
          </a:extLst>
        </xdr:cNvPr>
        <xdr:cNvSpPr txBox="1"/>
      </xdr:nvSpPr>
      <xdr:spPr>
        <a:xfrm>
          <a:off x="5743575" y="7562850"/>
          <a:ext cx="7143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26406E3-6FF7-4C7A-AF78-4F772BB933E1}" type="TxLink">
            <a:rPr kumimoji="1" lang="en-US" altLang="en-US" sz="14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  <xdr:twoCellAnchor>
    <xdr:from>
      <xdr:col>9</xdr:col>
      <xdr:colOff>209550</xdr:colOff>
      <xdr:row>7</xdr:row>
      <xdr:rowOff>114300</xdr:rowOff>
    </xdr:from>
    <xdr:to>
      <xdr:col>9</xdr:col>
      <xdr:colOff>438149</xdr:colOff>
      <xdr:row>9</xdr:row>
      <xdr:rowOff>38101</xdr:rowOff>
    </xdr:to>
    <xdr:sp macro="" textlink="question1!#REF!">
      <xdr:nvSpPr>
        <xdr:cNvPr id="104" name="テキスト ボックス 103">
          <a:extLst>
            <a:ext uri="{FF2B5EF4-FFF2-40B4-BE49-F238E27FC236}">
              <a16:creationId xmlns="" xmlns:a16="http://schemas.microsoft.com/office/drawing/2014/main" id="{00000000-0008-0000-0300-000068000000}"/>
            </a:ext>
          </a:extLst>
        </xdr:cNvPr>
        <xdr:cNvSpPr txBox="1"/>
      </xdr:nvSpPr>
      <xdr:spPr>
        <a:xfrm>
          <a:off x="6381750" y="1314450"/>
          <a:ext cx="228599" cy="2667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A86CF8A-232F-4C97-B3B4-23E45233F700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100">
            <a:solidFill>
              <a:schemeClr val="dk1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</xdr:txBody>
    </xdr:sp>
    <xdr:clientData/>
  </xdr:twoCellAnchor>
  <xdr:twoCellAnchor>
    <xdr:from>
      <xdr:col>11</xdr:col>
      <xdr:colOff>161925</xdr:colOff>
      <xdr:row>22</xdr:row>
      <xdr:rowOff>47625</xdr:rowOff>
    </xdr:from>
    <xdr:to>
      <xdr:col>12</xdr:col>
      <xdr:colOff>123825</xdr:colOff>
      <xdr:row>25</xdr:row>
      <xdr:rowOff>133350</xdr:rowOff>
    </xdr:to>
    <xdr:sp macro="" textlink="question3!BD15">
      <xdr:nvSpPr>
        <xdr:cNvPr id="228" name="テキスト ボックス 227">
          <a:extLst>
            <a:ext uri="{FF2B5EF4-FFF2-40B4-BE49-F238E27FC236}">
              <a16:creationId xmlns="" xmlns:a16="http://schemas.microsoft.com/office/drawing/2014/main" id="{8E09DB82-A909-42DA-A9A2-D525C2FE5ACA}"/>
            </a:ext>
          </a:extLst>
        </xdr:cNvPr>
        <xdr:cNvSpPr txBox="1"/>
      </xdr:nvSpPr>
      <xdr:spPr>
        <a:xfrm>
          <a:off x="7705725" y="3819525"/>
          <a:ext cx="647700" cy="600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39500B13-C3B3-4457-AA56-1388088B4AC8}" type="TxLink">
            <a:rPr kumimoji="1" lang="en-US" altLang="en-US" sz="12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514350</xdr:colOff>
      <xdr:row>59</xdr:row>
      <xdr:rowOff>152400</xdr:rowOff>
    </xdr:from>
    <xdr:to>
      <xdr:col>10</xdr:col>
      <xdr:colOff>371475</xdr:colOff>
      <xdr:row>61</xdr:row>
      <xdr:rowOff>95250</xdr:rowOff>
    </xdr:to>
    <xdr:sp macro="" textlink="question3!AG51">
      <xdr:nvSpPr>
        <xdr:cNvPr id="234" name="テキスト ボックス 233">
          <a:extLst>
            <a:ext uri="{FF2B5EF4-FFF2-40B4-BE49-F238E27FC236}">
              <a16:creationId xmlns="" xmlns:a16="http://schemas.microsoft.com/office/drawing/2014/main" id="{5AA026A5-BEB6-44EB-9851-C26432E3BDAE}"/>
            </a:ext>
          </a:extLst>
        </xdr:cNvPr>
        <xdr:cNvSpPr txBox="1"/>
      </xdr:nvSpPr>
      <xdr:spPr>
        <a:xfrm>
          <a:off x="6686550" y="10267950"/>
          <a:ext cx="542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DCEDE03A-D5EA-4381-A163-540A38807B20}" type="TxLink">
            <a:rPr kumimoji="1" lang="ja-JP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9</xdr:col>
      <xdr:colOff>523875</xdr:colOff>
      <xdr:row>61</xdr:row>
      <xdr:rowOff>123825</xdr:rowOff>
    </xdr:from>
    <xdr:to>
      <xdr:col>10</xdr:col>
      <xdr:colOff>381000</xdr:colOff>
      <xdr:row>63</xdr:row>
      <xdr:rowOff>66675</xdr:rowOff>
    </xdr:to>
    <xdr:sp macro="" textlink="question3!#REF!">
      <xdr:nvSpPr>
        <xdr:cNvPr id="236" name="テキスト ボックス 235">
          <a:extLst>
            <a:ext uri="{FF2B5EF4-FFF2-40B4-BE49-F238E27FC236}">
              <a16:creationId xmlns="" xmlns:a16="http://schemas.microsoft.com/office/drawing/2014/main" id="{85E95AF5-03B8-42A8-9062-B87328E5B128}"/>
            </a:ext>
          </a:extLst>
        </xdr:cNvPr>
        <xdr:cNvSpPr txBox="1"/>
      </xdr:nvSpPr>
      <xdr:spPr>
        <a:xfrm>
          <a:off x="6696075" y="10582275"/>
          <a:ext cx="542925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B56AAF9-A9CA-4639-8F26-FC482DE78ACB}" type="TxLink">
            <a:rPr kumimoji="1" lang="ja-JP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16</xdr:col>
      <xdr:colOff>352425</xdr:colOff>
      <xdr:row>3</xdr:row>
      <xdr:rowOff>133350</xdr:rowOff>
    </xdr:from>
    <xdr:to>
      <xdr:col>16</xdr:col>
      <xdr:colOff>657225</xdr:colOff>
      <xdr:row>5</xdr:row>
      <xdr:rowOff>57150</xdr:rowOff>
    </xdr:to>
    <xdr:sp macro="" textlink="">
      <xdr:nvSpPr>
        <xdr:cNvPr id="3" name="正方形/長方形 2">
          <a:extLst>
            <a:ext uri="{FF2B5EF4-FFF2-40B4-BE49-F238E27FC236}">
              <a16:creationId xmlns="" xmlns:a16="http://schemas.microsoft.com/office/drawing/2014/main" id="{49544C2E-8EBA-49BA-902D-11F88F9AC4AE}"/>
            </a:ext>
          </a:extLst>
        </xdr:cNvPr>
        <xdr:cNvSpPr/>
      </xdr:nvSpPr>
      <xdr:spPr>
        <a:xfrm>
          <a:off x="11325225" y="647700"/>
          <a:ext cx="304800" cy="2667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647699</xdr:colOff>
      <xdr:row>19</xdr:row>
      <xdr:rowOff>66675</xdr:rowOff>
    </xdr:from>
    <xdr:to>
      <xdr:col>8</xdr:col>
      <xdr:colOff>314325</xdr:colOff>
      <xdr:row>21</xdr:row>
      <xdr:rowOff>85725</xdr:rowOff>
    </xdr:to>
    <xdr:sp macro="" textlink="">
      <xdr:nvSpPr>
        <xdr:cNvPr id="273" name="正方形/長方形 272">
          <a:extLst>
            <a:ext uri="{FF2B5EF4-FFF2-40B4-BE49-F238E27FC236}">
              <a16:creationId xmlns="" xmlns:a16="http://schemas.microsoft.com/office/drawing/2014/main" id="{CA689C7D-2BD1-4F03-B984-68EEEF604A72}"/>
            </a:ext>
          </a:extLst>
        </xdr:cNvPr>
        <xdr:cNvSpPr/>
      </xdr:nvSpPr>
      <xdr:spPr>
        <a:xfrm>
          <a:off x="5448299" y="3324225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28575</xdr:colOff>
      <xdr:row>18</xdr:row>
      <xdr:rowOff>123824</xdr:rowOff>
    </xdr:from>
    <xdr:to>
      <xdr:col>8</xdr:col>
      <xdr:colOff>619124</xdr:colOff>
      <xdr:row>21</xdr:row>
      <xdr:rowOff>171449</xdr:rowOff>
    </xdr:to>
    <xdr:sp macro="" textlink="question3!X5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5514975" y="3209924"/>
          <a:ext cx="590549" cy="561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2FB9C9CF-721D-4571-9462-42F999C5A2C0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7</xdr:col>
      <xdr:colOff>638175</xdr:colOff>
      <xdr:row>23</xdr:row>
      <xdr:rowOff>9525</xdr:rowOff>
    </xdr:from>
    <xdr:to>
      <xdr:col>8</xdr:col>
      <xdr:colOff>304801</xdr:colOff>
      <xdr:row>25</xdr:row>
      <xdr:rowOff>28575</xdr:rowOff>
    </xdr:to>
    <xdr:sp macro="" textlink="">
      <xdr:nvSpPr>
        <xdr:cNvPr id="274" name="正方形/長方形 273">
          <a:extLst>
            <a:ext uri="{FF2B5EF4-FFF2-40B4-BE49-F238E27FC236}">
              <a16:creationId xmlns="" xmlns:a16="http://schemas.microsoft.com/office/drawing/2014/main" id="{2533993D-DBC2-4895-B6D2-7BF6CADE90C7}"/>
            </a:ext>
          </a:extLst>
        </xdr:cNvPr>
        <xdr:cNvSpPr/>
      </xdr:nvSpPr>
      <xdr:spPr>
        <a:xfrm>
          <a:off x="5438775" y="3952875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638175</xdr:colOff>
      <xdr:row>26</xdr:row>
      <xdr:rowOff>57150</xdr:rowOff>
    </xdr:from>
    <xdr:to>
      <xdr:col>8</xdr:col>
      <xdr:colOff>304801</xdr:colOff>
      <xdr:row>28</xdr:row>
      <xdr:rowOff>76200</xdr:rowOff>
    </xdr:to>
    <xdr:sp macro="" textlink="">
      <xdr:nvSpPr>
        <xdr:cNvPr id="275" name="正方形/長方形 274">
          <a:extLst>
            <a:ext uri="{FF2B5EF4-FFF2-40B4-BE49-F238E27FC236}">
              <a16:creationId xmlns="" xmlns:a16="http://schemas.microsoft.com/office/drawing/2014/main" id="{9AE7B621-AECD-4225-9B66-C98428ACDC11}"/>
            </a:ext>
          </a:extLst>
        </xdr:cNvPr>
        <xdr:cNvSpPr/>
      </xdr:nvSpPr>
      <xdr:spPr>
        <a:xfrm>
          <a:off x="5438775" y="4514850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647700</xdr:colOff>
      <xdr:row>29</xdr:row>
      <xdr:rowOff>161925</xdr:rowOff>
    </xdr:from>
    <xdr:to>
      <xdr:col>8</xdr:col>
      <xdr:colOff>314326</xdr:colOff>
      <xdr:row>32</xdr:row>
      <xdr:rowOff>9525</xdr:rowOff>
    </xdr:to>
    <xdr:sp macro="" textlink="">
      <xdr:nvSpPr>
        <xdr:cNvPr id="276" name="正方形/長方形 275">
          <a:extLst>
            <a:ext uri="{FF2B5EF4-FFF2-40B4-BE49-F238E27FC236}">
              <a16:creationId xmlns="" xmlns:a16="http://schemas.microsoft.com/office/drawing/2014/main" id="{C692C106-B837-4BE4-BE61-66960FD71FA5}"/>
            </a:ext>
          </a:extLst>
        </xdr:cNvPr>
        <xdr:cNvSpPr/>
      </xdr:nvSpPr>
      <xdr:spPr>
        <a:xfrm>
          <a:off x="5448300" y="5133975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638175</xdr:colOff>
      <xdr:row>33</xdr:row>
      <xdr:rowOff>104775</xdr:rowOff>
    </xdr:from>
    <xdr:to>
      <xdr:col>8</xdr:col>
      <xdr:colOff>304801</xdr:colOff>
      <xdr:row>35</xdr:row>
      <xdr:rowOff>123825</xdr:rowOff>
    </xdr:to>
    <xdr:sp macro="" textlink="">
      <xdr:nvSpPr>
        <xdr:cNvPr id="277" name="正方形/長方形 276">
          <a:extLst>
            <a:ext uri="{FF2B5EF4-FFF2-40B4-BE49-F238E27FC236}">
              <a16:creationId xmlns="" xmlns:a16="http://schemas.microsoft.com/office/drawing/2014/main" id="{9A60D50E-2F2E-4EBE-A850-A6FCF3C83AE5}"/>
            </a:ext>
          </a:extLst>
        </xdr:cNvPr>
        <xdr:cNvSpPr/>
      </xdr:nvSpPr>
      <xdr:spPr>
        <a:xfrm>
          <a:off x="5438775" y="5762625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647700</xdr:colOff>
      <xdr:row>37</xdr:row>
      <xdr:rowOff>47625</xdr:rowOff>
    </xdr:from>
    <xdr:to>
      <xdr:col>8</xdr:col>
      <xdr:colOff>314326</xdr:colOff>
      <xdr:row>39</xdr:row>
      <xdr:rowOff>66675</xdr:rowOff>
    </xdr:to>
    <xdr:sp macro="" textlink="">
      <xdr:nvSpPr>
        <xdr:cNvPr id="278" name="正方形/長方形 277">
          <a:extLst>
            <a:ext uri="{FF2B5EF4-FFF2-40B4-BE49-F238E27FC236}">
              <a16:creationId xmlns="" xmlns:a16="http://schemas.microsoft.com/office/drawing/2014/main" id="{9069FC51-E85C-4CCE-A237-A54CBC3FB9CD}"/>
            </a:ext>
          </a:extLst>
        </xdr:cNvPr>
        <xdr:cNvSpPr/>
      </xdr:nvSpPr>
      <xdr:spPr>
        <a:xfrm>
          <a:off x="5448300" y="6391275"/>
          <a:ext cx="352426" cy="3619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</xdr:colOff>
      <xdr:row>22</xdr:row>
      <xdr:rowOff>66675</xdr:rowOff>
    </xdr:from>
    <xdr:to>
      <xdr:col>8</xdr:col>
      <xdr:colOff>638175</xdr:colOff>
      <xdr:row>25</xdr:row>
      <xdr:rowOff>123824</xdr:rowOff>
    </xdr:to>
    <xdr:sp macro="" textlink="question3!X13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5524500" y="3838575"/>
          <a:ext cx="600075" cy="571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5E475A7E-5146-4F92-8A5B-46BCB6649F74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1100"/>
        </a:p>
      </xdr:txBody>
    </xdr:sp>
    <xdr:clientData/>
  </xdr:twoCellAnchor>
  <xdr:twoCellAnchor>
    <xdr:from>
      <xdr:col>8</xdr:col>
      <xdr:colOff>47625</xdr:colOff>
      <xdr:row>26</xdr:row>
      <xdr:rowOff>57150</xdr:rowOff>
    </xdr:from>
    <xdr:to>
      <xdr:col>8</xdr:col>
      <xdr:colOff>600075</xdr:colOff>
      <xdr:row>28</xdr:row>
      <xdr:rowOff>152401</xdr:rowOff>
    </xdr:to>
    <xdr:sp macro="" textlink="question3!X19">
      <xdr:nvSpPr>
        <xdr:cNvPr id="76" name="テキスト ボックス 75">
          <a:extLst>
            <a:ext uri="{FF2B5EF4-FFF2-40B4-BE49-F238E27FC236}">
              <a16:creationId xmlns="" xmlns:a16="http://schemas.microsoft.com/office/drawing/2014/main" id="{00000000-0008-0000-0300-00004C000000}"/>
            </a:ext>
          </a:extLst>
        </xdr:cNvPr>
        <xdr:cNvSpPr txBox="1"/>
      </xdr:nvSpPr>
      <xdr:spPr>
        <a:xfrm>
          <a:off x="5534025" y="4514850"/>
          <a:ext cx="552450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D64EAF2-E0D4-4D2F-B42B-7BFEE94DD6A5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57150</xdr:colOff>
      <xdr:row>29</xdr:row>
      <xdr:rowOff>152400</xdr:rowOff>
    </xdr:from>
    <xdr:to>
      <xdr:col>8</xdr:col>
      <xdr:colOff>590550</xdr:colOff>
      <xdr:row>32</xdr:row>
      <xdr:rowOff>76201</xdr:rowOff>
    </xdr:to>
    <xdr:sp macro="" textlink="question3!X23">
      <xdr:nvSpPr>
        <xdr:cNvPr id="78" name="テキスト ボックス 77">
          <a:extLst>
            <a:ext uri="{FF2B5EF4-FFF2-40B4-BE49-F238E27FC236}">
              <a16:creationId xmlns="" xmlns:a16="http://schemas.microsoft.com/office/drawing/2014/main" id="{00000000-0008-0000-0300-00004E000000}"/>
            </a:ext>
          </a:extLst>
        </xdr:cNvPr>
        <xdr:cNvSpPr txBox="1"/>
      </xdr:nvSpPr>
      <xdr:spPr>
        <a:xfrm>
          <a:off x="5543550" y="5124450"/>
          <a:ext cx="533400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0FED1EA7-7A5B-41D0-A40E-4859FD970BAA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38100</xdr:colOff>
      <xdr:row>33</xdr:row>
      <xdr:rowOff>95250</xdr:rowOff>
    </xdr:from>
    <xdr:to>
      <xdr:col>8</xdr:col>
      <xdr:colOff>581025</xdr:colOff>
      <xdr:row>36</xdr:row>
      <xdr:rowOff>19051</xdr:rowOff>
    </xdr:to>
    <xdr:sp macro="" textlink="question3!X27">
      <xdr:nvSpPr>
        <xdr:cNvPr id="80" name="テキスト ボックス 79">
          <a:extLst>
            <a:ext uri="{FF2B5EF4-FFF2-40B4-BE49-F238E27FC236}">
              <a16:creationId xmlns="" xmlns:a16="http://schemas.microsoft.com/office/drawing/2014/main" id="{00000000-0008-0000-0300-000050000000}"/>
            </a:ext>
          </a:extLst>
        </xdr:cNvPr>
        <xdr:cNvSpPr txBox="1"/>
      </xdr:nvSpPr>
      <xdr:spPr>
        <a:xfrm>
          <a:off x="5524500" y="5753100"/>
          <a:ext cx="542925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BE16B265-4729-42E1-88E9-7FEFDD5718F8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19049</xdr:colOff>
      <xdr:row>37</xdr:row>
      <xdr:rowOff>28575</xdr:rowOff>
    </xdr:from>
    <xdr:to>
      <xdr:col>8</xdr:col>
      <xdr:colOff>619124</xdr:colOff>
      <xdr:row>39</xdr:row>
      <xdr:rowOff>123826</xdr:rowOff>
    </xdr:to>
    <xdr:sp macro="" textlink="question3!X31">
      <xdr:nvSpPr>
        <xdr:cNvPr id="82" name="テキスト ボックス 81">
          <a:extLst>
            <a:ext uri="{FF2B5EF4-FFF2-40B4-BE49-F238E27FC236}">
              <a16:creationId xmlns="" xmlns:a16="http://schemas.microsoft.com/office/drawing/2014/main" id="{00000000-0008-0000-0300-000052000000}"/>
            </a:ext>
          </a:extLst>
        </xdr:cNvPr>
        <xdr:cNvSpPr txBox="1"/>
      </xdr:nvSpPr>
      <xdr:spPr>
        <a:xfrm>
          <a:off x="5505449" y="6372225"/>
          <a:ext cx="600075" cy="4381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6AA00E0E-0DFE-45A5-B04B-7299300F7CEC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447675</xdr:colOff>
      <xdr:row>58</xdr:row>
      <xdr:rowOff>19050</xdr:rowOff>
    </xdr:from>
    <xdr:to>
      <xdr:col>10</xdr:col>
      <xdr:colOff>628650</xdr:colOff>
      <xdr:row>59</xdr:row>
      <xdr:rowOff>9525</xdr:rowOff>
    </xdr:to>
    <xdr:sp macro="" textlink="">
      <xdr:nvSpPr>
        <xdr:cNvPr id="235" name="正方形/長方形 234">
          <a:extLst>
            <a:ext uri="{FF2B5EF4-FFF2-40B4-BE49-F238E27FC236}">
              <a16:creationId xmlns="" xmlns:a16="http://schemas.microsoft.com/office/drawing/2014/main" id="{F36CA827-C628-440E-AB5B-2CB5B3353A7F}"/>
            </a:ext>
          </a:extLst>
        </xdr:cNvPr>
        <xdr:cNvSpPr/>
      </xdr:nvSpPr>
      <xdr:spPr>
        <a:xfrm>
          <a:off x="7305675" y="9963150"/>
          <a:ext cx="180975" cy="161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419100</xdr:colOff>
      <xdr:row>59</xdr:row>
      <xdr:rowOff>133350</xdr:rowOff>
    </xdr:from>
    <xdr:to>
      <xdr:col>10</xdr:col>
      <xdr:colOff>600075</xdr:colOff>
      <xdr:row>60</xdr:row>
      <xdr:rowOff>123825</xdr:rowOff>
    </xdr:to>
    <xdr:sp macro="" textlink="">
      <xdr:nvSpPr>
        <xdr:cNvPr id="279" name="正方形/長方形 278">
          <a:extLst>
            <a:ext uri="{FF2B5EF4-FFF2-40B4-BE49-F238E27FC236}">
              <a16:creationId xmlns="" xmlns:a16="http://schemas.microsoft.com/office/drawing/2014/main" id="{8842B608-CB62-4C2C-B08E-98A711FB238A}"/>
            </a:ext>
          </a:extLst>
        </xdr:cNvPr>
        <xdr:cNvSpPr/>
      </xdr:nvSpPr>
      <xdr:spPr>
        <a:xfrm>
          <a:off x="7277100" y="10248900"/>
          <a:ext cx="180975" cy="161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476250</xdr:colOff>
      <xdr:row>61</xdr:row>
      <xdr:rowOff>114300</xdr:rowOff>
    </xdr:from>
    <xdr:to>
      <xdr:col>10</xdr:col>
      <xdr:colOff>657225</xdr:colOff>
      <xdr:row>62</xdr:row>
      <xdr:rowOff>104775</xdr:rowOff>
    </xdr:to>
    <xdr:sp macro="" textlink="">
      <xdr:nvSpPr>
        <xdr:cNvPr id="280" name="正方形/長方形 279">
          <a:extLst>
            <a:ext uri="{FF2B5EF4-FFF2-40B4-BE49-F238E27FC236}">
              <a16:creationId xmlns="" xmlns:a16="http://schemas.microsoft.com/office/drawing/2014/main" id="{5A08185E-F810-4456-85EC-A0DE13802451}"/>
            </a:ext>
          </a:extLst>
        </xdr:cNvPr>
        <xdr:cNvSpPr/>
      </xdr:nvSpPr>
      <xdr:spPr>
        <a:xfrm>
          <a:off x="7334250" y="10572750"/>
          <a:ext cx="180975" cy="16192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387350</xdr:colOff>
      <xdr:row>57</xdr:row>
      <xdr:rowOff>161924</xdr:rowOff>
    </xdr:from>
    <xdr:to>
      <xdr:col>11</xdr:col>
      <xdr:colOff>266700</xdr:colOff>
      <xdr:row>59</xdr:row>
      <xdr:rowOff>95249</xdr:rowOff>
    </xdr:to>
    <xdr:sp macro="" textlink="question3!X39">
      <xdr:nvSpPr>
        <xdr:cNvPr id="55" name="テキスト ボックス 54">
          <a:extLst>
            <a:ext uri="{FF2B5EF4-FFF2-40B4-BE49-F238E27FC236}">
              <a16:creationId xmlns="" xmlns:a16="http://schemas.microsoft.com/office/drawing/2014/main" id="{00000000-0008-0000-0300-000037000000}"/>
            </a:ext>
          </a:extLst>
        </xdr:cNvPr>
        <xdr:cNvSpPr txBox="1"/>
      </xdr:nvSpPr>
      <xdr:spPr>
        <a:xfrm>
          <a:off x="6502400" y="9572624"/>
          <a:ext cx="488950" cy="263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10C3A913-CB4A-475D-8088-F765579DFB9B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10</xdr:col>
      <xdr:colOff>374651</xdr:colOff>
      <xdr:row>59</xdr:row>
      <xdr:rowOff>139700</xdr:rowOff>
    </xdr:from>
    <xdr:to>
      <xdr:col>11</xdr:col>
      <xdr:colOff>292101</xdr:colOff>
      <xdr:row>61</xdr:row>
      <xdr:rowOff>6350</xdr:rowOff>
    </xdr:to>
    <xdr:sp macro="" textlink="question3!X44">
      <xdr:nvSpPr>
        <xdr:cNvPr id="60" name="テキスト ボックス 59">
          <a:extLst>
            <a:ext uri="{FF2B5EF4-FFF2-40B4-BE49-F238E27FC236}">
              <a16:creationId xmlns="" xmlns:a16="http://schemas.microsoft.com/office/drawing/2014/main" id="{00000000-0008-0000-0300-00003C000000}"/>
            </a:ext>
          </a:extLst>
        </xdr:cNvPr>
        <xdr:cNvSpPr txBox="1"/>
      </xdr:nvSpPr>
      <xdr:spPr>
        <a:xfrm>
          <a:off x="6489701" y="9880600"/>
          <a:ext cx="527050" cy="196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8F1F83F4-3E2E-4084-9CED-9B61E62963FA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10</xdr:col>
      <xdr:colOff>361950</xdr:colOff>
      <xdr:row>61</xdr:row>
      <xdr:rowOff>104774</xdr:rowOff>
    </xdr:from>
    <xdr:to>
      <xdr:col>11</xdr:col>
      <xdr:colOff>238125</xdr:colOff>
      <xdr:row>63</xdr:row>
      <xdr:rowOff>63500</xdr:rowOff>
    </xdr:to>
    <xdr:sp macro="" textlink="question3!X48">
      <xdr:nvSpPr>
        <xdr:cNvPr id="66" name="テキスト ボックス 65">
          <a:extLst>
            <a:ext uri="{FF2B5EF4-FFF2-40B4-BE49-F238E27FC236}">
              <a16:creationId xmlns="" xmlns:a16="http://schemas.microsoft.com/office/drawing/2014/main" id="{00000000-0008-0000-0300-000042000000}"/>
            </a:ext>
          </a:extLst>
        </xdr:cNvPr>
        <xdr:cNvSpPr txBox="1"/>
      </xdr:nvSpPr>
      <xdr:spPr>
        <a:xfrm>
          <a:off x="6477000" y="10175874"/>
          <a:ext cx="485775" cy="288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FD7BEE88-38A5-4881-8E36-C697C3A04936}" type="TxLink">
            <a:rPr kumimoji="1" lang="en-US" altLang="en-US" sz="900" b="0" i="0" u="none" strike="noStrike">
              <a:solidFill>
                <a:srgbClr val="000000"/>
              </a:solidFill>
              <a:latin typeface="メイリオ"/>
              <a:ea typeface="メイリオ"/>
            </a:rPr>
            <a:pPr algn="ctr"/>
            <a:t> </a:t>
          </a:fld>
          <a:endParaRPr kumimoji="1" lang="ja-JP" altLang="en-US" sz="900"/>
        </a:p>
      </xdr:txBody>
    </xdr:sp>
    <xdr:clientData/>
  </xdr:twoCellAnchor>
  <xdr:twoCellAnchor>
    <xdr:from>
      <xdr:col>10</xdr:col>
      <xdr:colOff>196850</xdr:colOff>
      <xdr:row>43</xdr:row>
      <xdr:rowOff>76200</xdr:rowOff>
    </xdr:from>
    <xdr:to>
      <xdr:col>12</xdr:col>
      <xdr:colOff>152400</xdr:colOff>
      <xdr:row>45</xdr:row>
      <xdr:rowOff>104775</xdr:rowOff>
    </xdr:to>
    <xdr:sp macro="" textlink="question2!X21">
      <xdr:nvSpPr>
        <xdr:cNvPr id="281" name="テキスト ボックス 280">
          <a:extLst>
            <a:ext uri="{FF2B5EF4-FFF2-40B4-BE49-F238E27FC236}">
              <a16:creationId xmlns="" xmlns:a16="http://schemas.microsoft.com/office/drawing/2014/main" id="{DBDD9E81-4F20-49D3-A890-1F776B35E11C}"/>
            </a:ext>
          </a:extLst>
        </xdr:cNvPr>
        <xdr:cNvSpPr txBox="1"/>
      </xdr:nvSpPr>
      <xdr:spPr>
        <a:xfrm>
          <a:off x="6311900" y="7175500"/>
          <a:ext cx="1174750" cy="35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3CA32A8C-FC81-41AE-A3F7-0D07BBF2A6FC}" type="TxLink">
            <a:rPr kumimoji="1" lang="en-US" altLang="en-US" sz="1100" b="0" i="0" u="none" strike="noStrike">
              <a:solidFill>
                <a:sysClr val="windowText" lastClr="000000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</xdr:col>
      <xdr:colOff>295274</xdr:colOff>
      <xdr:row>44</xdr:row>
      <xdr:rowOff>123825</xdr:rowOff>
    </xdr:from>
    <xdr:to>
      <xdr:col>13</xdr:col>
      <xdr:colOff>114300</xdr:colOff>
      <xdr:row>46</xdr:row>
      <xdr:rowOff>152400</xdr:rowOff>
    </xdr:to>
    <xdr:sp macro="" textlink="question3!AE54">
      <xdr:nvSpPr>
        <xdr:cNvPr id="282" name="テキスト ボックス 281">
          <a:extLst>
            <a:ext uri="{FF2B5EF4-FFF2-40B4-BE49-F238E27FC236}">
              <a16:creationId xmlns="" xmlns:a16="http://schemas.microsoft.com/office/drawing/2014/main" id="{A8FC2AED-2ABA-48D4-BBEB-C841BD9FCDFC}"/>
            </a:ext>
          </a:extLst>
        </xdr:cNvPr>
        <xdr:cNvSpPr txBox="1"/>
      </xdr:nvSpPr>
      <xdr:spPr>
        <a:xfrm>
          <a:off x="7153274" y="7667625"/>
          <a:ext cx="1876426" cy="371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96D2734-B370-4A5C-B5A4-07633F0EFEFD}" type="TxLink">
            <a:rPr kumimoji="1" lang="en-US" altLang="en-US" sz="1100" b="0" i="0" u="none" strike="noStrike">
              <a:solidFill>
                <a:schemeClr val="tx1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13</xdr:col>
      <xdr:colOff>209550</xdr:colOff>
      <xdr:row>44</xdr:row>
      <xdr:rowOff>104775</xdr:rowOff>
    </xdr:from>
    <xdr:to>
      <xdr:col>19</xdr:col>
      <xdr:colOff>209550</xdr:colOff>
      <xdr:row>46</xdr:row>
      <xdr:rowOff>133350</xdr:rowOff>
    </xdr:to>
    <xdr:sp macro="" textlink="question3!D54">
      <xdr:nvSpPr>
        <xdr:cNvPr id="283" name="テキスト ボックス 282">
          <a:extLst>
            <a:ext uri="{FF2B5EF4-FFF2-40B4-BE49-F238E27FC236}">
              <a16:creationId xmlns="" xmlns:a16="http://schemas.microsoft.com/office/drawing/2014/main" id="{2EB067FA-01E1-452D-8018-2195762B0545}"/>
            </a:ext>
          </a:extLst>
        </xdr:cNvPr>
        <xdr:cNvSpPr txBox="1"/>
      </xdr:nvSpPr>
      <xdr:spPr>
        <a:xfrm>
          <a:off x="8153400" y="7369175"/>
          <a:ext cx="3657600" cy="358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242B80EA-3CC4-41D1-95D9-8810B604D81A}" type="TxLink">
            <a:rPr kumimoji="1" lang="en-US" altLang="en-US" sz="10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000"/>
        </a:p>
      </xdr:txBody>
    </xdr:sp>
    <xdr:clientData/>
  </xdr:twoCellAnchor>
  <xdr:twoCellAnchor>
    <xdr:from>
      <xdr:col>10</xdr:col>
      <xdr:colOff>295274</xdr:colOff>
      <xdr:row>46</xdr:row>
      <xdr:rowOff>12700</xdr:rowOff>
    </xdr:from>
    <xdr:to>
      <xdr:col>13</xdr:col>
      <xdr:colOff>349249</xdr:colOff>
      <xdr:row>48</xdr:row>
      <xdr:rowOff>66675</xdr:rowOff>
    </xdr:to>
    <xdr:sp macro="" textlink="question3!AG58">
      <xdr:nvSpPr>
        <xdr:cNvPr id="284" name="テキスト ボックス 283">
          <a:extLst>
            <a:ext uri="{FF2B5EF4-FFF2-40B4-BE49-F238E27FC236}">
              <a16:creationId xmlns="" xmlns:a16="http://schemas.microsoft.com/office/drawing/2014/main" id="{DA9B5F47-9B34-4A8F-BBCF-5B4090F858BD}"/>
            </a:ext>
          </a:extLst>
        </xdr:cNvPr>
        <xdr:cNvSpPr txBox="1"/>
      </xdr:nvSpPr>
      <xdr:spPr>
        <a:xfrm>
          <a:off x="6410324" y="7607300"/>
          <a:ext cx="1882775" cy="384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DAEBAA0-523C-4751-AF93-A15D7C1E15FA}" type="TxLink">
            <a:rPr kumimoji="1" lang="ja-JP" altLang="en-US" sz="1050" b="0" i="0" u="none" strike="noStrike">
              <a:solidFill>
                <a:schemeClr val="tx1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05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428625</xdr:colOff>
      <xdr:row>45</xdr:row>
      <xdr:rowOff>142875</xdr:rowOff>
    </xdr:from>
    <xdr:to>
      <xdr:col>9</xdr:col>
      <xdr:colOff>114300</xdr:colOff>
      <xdr:row>47</xdr:row>
      <xdr:rowOff>114300</xdr:rowOff>
    </xdr:to>
    <xdr:sp macro="" textlink="question3!AG56">
      <xdr:nvSpPr>
        <xdr:cNvPr id="285" name="テキスト ボックス 284">
          <a:extLst>
            <a:ext uri="{FF2B5EF4-FFF2-40B4-BE49-F238E27FC236}">
              <a16:creationId xmlns="" xmlns:a16="http://schemas.microsoft.com/office/drawing/2014/main" id="{16ED2384-81C4-40FA-B93D-E7F21AE82879}"/>
            </a:ext>
          </a:extLst>
        </xdr:cNvPr>
        <xdr:cNvSpPr txBox="1"/>
      </xdr:nvSpPr>
      <xdr:spPr>
        <a:xfrm>
          <a:off x="5915025" y="7858125"/>
          <a:ext cx="371475" cy="314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966FE3A0-9FB1-471E-9944-C82ABA77AA80}" type="TxLink">
            <a:rPr kumimoji="1" lang="en-US" altLang="en-US" sz="1600" b="0" i="0" u="none" strike="noStrike">
              <a:solidFill>
                <a:schemeClr val="tx1"/>
              </a:solidFill>
              <a:latin typeface="メイリオ"/>
              <a:ea typeface="メイリオ"/>
              <a:cs typeface="メイリオ"/>
            </a:rPr>
            <a:pPr algn="l"/>
            <a:t> </a:t>
          </a:fld>
          <a:endParaRPr kumimoji="1" lang="ja-JP" altLang="en-US" sz="16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438150</xdr:colOff>
      <xdr:row>40</xdr:row>
      <xdr:rowOff>123825</xdr:rowOff>
    </xdr:from>
    <xdr:to>
      <xdr:col>9</xdr:col>
      <xdr:colOff>200025</xdr:colOff>
      <xdr:row>42</xdr:row>
      <xdr:rowOff>104775</xdr:rowOff>
    </xdr:to>
    <xdr:sp macro="" textlink="question3!G68">
      <xdr:nvSpPr>
        <xdr:cNvPr id="286" name="テキスト ボックス 285">
          <a:extLst>
            <a:ext uri="{FF2B5EF4-FFF2-40B4-BE49-F238E27FC236}">
              <a16:creationId xmlns="" xmlns:a16="http://schemas.microsoft.com/office/drawing/2014/main" id="{19449E3E-EA8C-4073-90F0-2D3AE3D24CFA}"/>
            </a:ext>
          </a:extLst>
        </xdr:cNvPr>
        <xdr:cNvSpPr txBox="1"/>
      </xdr:nvSpPr>
      <xdr:spPr>
        <a:xfrm>
          <a:off x="5924550" y="6981825"/>
          <a:ext cx="447675" cy="323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fld id="{E8D9517A-433F-4A01-B311-F96AE0C37C1C}" type="TxLink">
            <a:rPr kumimoji="1" lang="en-US" altLang="en-US" sz="1100" b="0" i="0" u="none" strike="noStrike">
              <a:solidFill>
                <a:srgbClr val="000000"/>
              </a:solidFill>
              <a:latin typeface="メイリオ"/>
              <a:ea typeface="メイリオ"/>
              <a:cs typeface="メイリオ"/>
            </a:rPr>
            <a:pPr algn="ctr"/>
            <a:t> </a:t>
          </a:fld>
          <a:endParaRPr kumimoji="1" lang="ja-JP" altLang="en-US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AF13"/>
  <sheetViews>
    <sheetView tabSelected="1" workbookViewId="0">
      <selection activeCell="E3" sqref="E3:AF3"/>
    </sheetView>
  </sheetViews>
  <sheetFormatPr defaultColWidth="3.08984375" defaultRowHeight="17.5" x14ac:dyDescent="0.2"/>
  <cols>
    <col min="1" max="1" width="3.453125" style="4" bestFit="1" customWidth="1"/>
    <col min="2" max="16384" width="3.08984375" style="4"/>
  </cols>
  <sheetData>
    <row r="2" spans="1:32" x14ac:dyDescent="0.2">
      <c r="A2" s="3" t="s">
        <v>8</v>
      </c>
      <c r="E2" s="5" t="s">
        <v>9</v>
      </c>
    </row>
    <row r="3" spans="1:32" ht="29.5" customHeight="1" x14ac:dyDescent="0.2">
      <c r="D3" s="4" t="s">
        <v>0</v>
      </c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</row>
    <row r="4" spans="1:32" ht="20.25" customHeight="1" x14ac:dyDescent="0.2">
      <c r="E4" s="6"/>
    </row>
    <row r="7" spans="1:32" x14ac:dyDescent="0.2">
      <c r="A7" s="3" t="s">
        <v>10</v>
      </c>
      <c r="E7" s="5" t="s">
        <v>11</v>
      </c>
    </row>
    <row r="8" spans="1:32" ht="29.5" customHeight="1" x14ac:dyDescent="0.2">
      <c r="D8" s="4" t="s">
        <v>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</row>
    <row r="9" spans="1:32" x14ac:dyDescent="0.2">
      <c r="F9" s="6"/>
    </row>
    <row r="12" spans="1:32" x14ac:dyDescent="0.2">
      <c r="B12" s="4" t="s">
        <v>12</v>
      </c>
    </row>
    <row r="13" spans="1:32" x14ac:dyDescent="0.2">
      <c r="B13" s="4" t="s">
        <v>75</v>
      </c>
      <c r="C13" s="4" t="s">
        <v>76</v>
      </c>
    </row>
  </sheetData>
  <sheetProtection algorithmName="SHA-512" hashValue="np++yeVk7Yd5DuRUysc8UGrYHYGGHqseXopnmdR+CNhQBpmyxwa8E5vZ/m+5C/tSn+H3gbkecgVLh+eA+xYhOw==" saltValue="k16bBs8Ej80qBrszUpCMdg==" spinCount="100000" sheet="1" objects="1" scenarios="1" selectLockedCells="1"/>
  <mergeCells count="2">
    <mergeCell ref="E3:AF3"/>
    <mergeCell ref="E8:AF8"/>
  </mergeCells>
  <phoneticPr fontId="1"/>
  <dataValidations count="2">
    <dataValidation imeMode="off" allowBlank="1" showInputMessage="1" showErrorMessage="1" sqref="E8:AF8"/>
    <dataValidation imeMode="off" allowBlank="1" showInputMessage="1" showErrorMessage="1" sqref="E3:AF3"/>
  </dataValidations>
  <pageMargins left="0.78740157480314965" right="0.23622047244094491" top="0.74803149606299213" bottom="0.74803149606299213" header="0.31496062992125984" footer="0.31496062992125984"/>
  <pageSetup paperSize="9" scale="90" orientation="portrait" r:id="rId1"/>
  <headerFooter>
    <oddHeader>&amp;R印刷日時；&amp;D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AS33"/>
  <sheetViews>
    <sheetView workbookViewId="0">
      <selection activeCell="F3" sqref="F3:Q3"/>
    </sheetView>
  </sheetViews>
  <sheetFormatPr defaultColWidth="3.08984375" defaultRowHeight="17.5" x14ac:dyDescent="0.2"/>
  <cols>
    <col min="1" max="1" width="3.453125" style="8" bestFit="1" customWidth="1"/>
    <col min="2" max="2" width="3.08984375" style="8"/>
    <col min="3" max="5" width="1.08984375" style="8" customWidth="1"/>
    <col min="6" max="7" width="3.08984375" style="8"/>
    <col min="8" max="8" width="3.453125" style="8" customWidth="1"/>
    <col min="9" max="9" width="3.08984375" style="8"/>
    <col min="10" max="10" width="3.6328125" style="8" customWidth="1"/>
    <col min="11" max="11" width="3.08984375" style="8"/>
    <col min="12" max="12" width="3.36328125" style="8" customWidth="1"/>
    <col min="13" max="34" width="3.08984375" style="8"/>
    <col min="35" max="35" width="3.08984375" style="9"/>
    <col min="36" max="36" width="4.6328125" style="9" customWidth="1"/>
    <col min="37" max="45" width="3.08984375" style="9"/>
    <col min="46" max="16384" width="3.08984375" style="8"/>
  </cols>
  <sheetData>
    <row r="2" spans="1:45" x14ac:dyDescent="0.2">
      <c r="A2" s="7" t="s">
        <v>13</v>
      </c>
      <c r="D2" s="8" t="s">
        <v>15</v>
      </c>
      <c r="F2" s="7"/>
    </row>
    <row r="3" spans="1:45" ht="29.5" customHeight="1" x14ac:dyDescent="0.2">
      <c r="B3" s="10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P3" s="8"/>
      <c r="AQ3" s="8"/>
      <c r="AR3" s="8"/>
      <c r="AS3" s="8"/>
    </row>
    <row r="4" spans="1:45" ht="26.15" customHeight="1" x14ac:dyDescent="0.2">
      <c r="B4" s="10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P4" s="8"/>
      <c r="AQ4" s="8"/>
      <c r="AR4" s="8"/>
      <c r="AS4" s="8"/>
    </row>
    <row r="5" spans="1:45" ht="21.75" customHeight="1" x14ac:dyDescent="0.2">
      <c r="A5" s="7" t="s">
        <v>14</v>
      </c>
      <c r="D5" s="8" t="s">
        <v>19</v>
      </c>
      <c r="F5" s="7"/>
      <c r="AI5" s="12"/>
      <c r="AJ5" s="12"/>
      <c r="AK5" s="13"/>
    </row>
    <row r="6" spans="1:45" ht="21" customHeight="1" x14ac:dyDescent="0.2">
      <c r="D6" s="14" t="s">
        <v>18</v>
      </c>
      <c r="F6" s="10"/>
      <c r="G6" s="10"/>
      <c r="H6" s="10"/>
      <c r="I6" s="15"/>
      <c r="J6" s="15"/>
      <c r="K6" s="10"/>
      <c r="L6" s="15"/>
      <c r="M6" s="15"/>
      <c r="N6" s="15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I6" s="12"/>
      <c r="AJ6" s="12"/>
      <c r="AK6" s="13"/>
    </row>
    <row r="7" spans="1:45" ht="9" customHeight="1" x14ac:dyDescent="0.2">
      <c r="AF7" s="10"/>
      <c r="AG7" s="10"/>
    </row>
    <row r="8" spans="1:45" ht="24" customHeight="1" x14ac:dyDescent="0.2"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10"/>
      <c r="AI8" s="12"/>
      <c r="AJ8" s="12"/>
      <c r="AK8" s="12"/>
    </row>
    <row r="9" spans="1:45" ht="26.25" customHeight="1" x14ac:dyDescent="0.2">
      <c r="AI9" s="12"/>
      <c r="AJ9" s="12"/>
      <c r="AK9" s="12"/>
    </row>
    <row r="10" spans="1:45" ht="29.5" customHeight="1" x14ac:dyDescent="0.2">
      <c r="A10" s="7" t="s">
        <v>16</v>
      </c>
      <c r="E10" s="8" t="s">
        <v>20</v>
      </c>
      <c r="F10" s="7"/>
      <c r="AI10" s="12"/>
      <c r="AJ10" s="12"/>
      <c r="AK10" s="12"/>
    </row>
    <row r="11" spans="1:45" ht="21.75" customHeight="1" x14ac:dyDescent="0.2">
      <c r="F11" s="84"/>
      <c r="G11" s="84"/>
      <c r="H11" s="84"/>
      <c r="I11" s="10" t="s">
        <v>42</v>
      </c>
      <c r="J11" s="2"/>
      <c r="K11" s="10" t="s">
        <v>43</v>
      </c>
      <c r="L11" s="2"/>
      <c r="M11" s="10" t="s">
        <v>41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I11" s="12"/>
      <c r="AJ11" s="12"/>
      <c r="AK11" s="12"/>
    </row>
    <row r="12" spans="1:45" x14ac:dyDescent="0.2">
      <c r="AI12" s="12"/>
      <c r="AJ12" s="12"/>
      <c r="AK12" s="12"/>
    </row>
    <row r="13" spans="1:45" ht="29.5" customHeight="1" x14ac:dyDescent="0.2">
      <c r="A13" s="7" t="s">
        <v>28</v>
      </c>
      <c r="E13" s="8" t="s">
        <v>21</v>
      </c>
      <c r="F13" s="7"/>
      <c r="AI13" s="12"/>
      <c r="AJ13" s="12"/>
      <c r="AK13" s="12"/>
    </row>
    <row r="14" spans="1:45" ht="21.75" customHeight="1" x14ac:dyDescent="0.2">
      <c r="F14" s="84"/>
      <c r="G14" s="84"/>
      <c r="H14" s="10" t="s">
        <v>22</v>
      </c>
      <c r="I14" s="10"/>
      <c r="J14" s="10"/>
      <c r="K14" s="10"/>
      <c r="L14" s="10"/>
      <c r="M14" s="10"/>
      <c r="N14" s="16"/>
      <c r="O14" s="17" t="s">
        <v>24</v>
      </c>
      <c r="P14" s="18"/>
      <c r="Q14" s="10"/>
      <c r="R14" s="10"/>
      <c r="S14" s="10"/>
      <c r="T14" s="10"/>
      <c r="U14" s="10"/>
      <c r="V14" s="10"/>
      <c r="W14" s="10"/>
      <c r="X14" s="10"/>
      <c r="Y14" s="10"/>
      <c r="Z14" s="18"/>
      <c r="AA14" s="10"/>
      <c r="AB14" s="10"/>
      <c r="AC14" s="10"/>
      <c r="AD14" s="10"/>
      <c r="AE14" s="10"/>
      <c r="AF14" s="10"/>
      <c r="AG14" s="10"/>
      <c r="AI14" s="12"/>
      <c r="AJ14" s="12"/>
      <c r="AK14" s="12"/>
    </row>
    <row r="15" spans="1:45" ht="6" customHeight="1" x14ac:dyDescent="0.2">
      <c r="N15" s="19"/>
      <c r="O15" s="20" t="s">
        <v>25</v>
      </c>
      <c r="P15" s="18"/>
      <c r="Z15" s="12"/>
      <c r="AI15" s="12"/>
      <c r="AJ15" s="12"/>
      <c r="AK15" s="12"/>
    </row>
    <row r="16" spans="1:45" ht="21.75" customHeight="1" x14ac:dyDescent="0.2">
      <c r="F16" s="84"/>
      <c r="G16" s="84"/>
      <c r="H16" s="10" t="s">
        <v>23</v>
      </c>
      <c r="N16" s="12"/>
      <c r="O16" s="12"/>
      <c r="P16" s="12"/>
      <c r="Z16" s="12"/>
      <c r="AI16" s="12"/>
      <c r="AJ16" s="12"/>
      <c r="AK16" s="12"/>
    </row>
    <row r="17" spans="1:37" ht="19.5" customHeight="1" x14ac:dyDescent="0.2">
      <c r="F17" s="10"/>
      <c r="H17" s="10"/>
      <c r="N17" s="12"/>
      <c r="O17" s="12"/>
      <c r="P17" s="12"/>
      <c r="Z17" s="12"/>
      <c r="AI17" s="12"/>
      <c r="AJ17" s="12"/>
      <c r="AK17" s="12"/>
    </row>
    <row r="18" spans="1:37" x14ac:dyDescent="0.2">
      <c r="A18" s="7" t="s">
        <v>29</v>
      </c>
      <c r="E18" s="8" t="s">
        <v>26</v>
      </c>
      <c r="F18" s="7"/>
      <c r="Z18" s="12"/>
      <c r="AI18" s="12"/>
      <c r="AJ18" s="12"/>
      <c r="AK18" s="12"/>
    </row>
    <row r="19" spans="1:37" x14ac:dyDescent="0.2">
      <c r="E19" s="8" t="s">
        <v>27</v>
      </c>
      <c r="Z19" s="12"/>
      <c r="AI19" s="12"/>
      <c r="AJ19" s="12"/>
      <c r="AK19" s="12"/>
    </row>
    <row r="20" spans="1:37" ht="12.75" customHeight="1" x14ac:dyDescent="0.2">
      <c r="Z20" s="12"/>
      <c r="AI20" s="12"/>
      <c r="AJ20" s="12"/>
      <c r="AK20" s="12"/>
    </row>
    <row r="21" spans="1:37" x14ac:dyDescent="0.2"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9"/>
      <c r="X21" s="21" t="str">
        <f>IF(F21="","","（本人障害者）")</f>
        <v/>
      </c>
      <c r="Y21" s="22"/>
      <c r="Z21" s="12"/>
      <c r="AI21" s="12"/>
      <c r="AJ21" s="12"/>
      <c r="AK21" s="12"/>
    </row>
    <row r="22" spans="1:37" ht="9.75" customHeight="1" x14ac:dyDescent="0.2">
      <c r="R22" s="23"/>
      <c r="Z22" s="12"/>
      <c r="AI22" s="12"/>
      <c r="AJ22" s="12"/>
      <c r="AK22" s="12"/>
    </row>
    <row r="23" spans="1:37" ht="24.75" customHeight="1" x14ac:dyDescent="0.2">
      <c r="R23" s="23"/>
      <c r="Z23" s="12"/>
      <c r="AI23" s="12"/>
      <c r="AJ23" s="12"/>
      <c r="AK23" s="12"/>
    </row>
    <row r="24" spans="1:37" x14ac:dyDescent="0.2">
      <c r="A24" s="7" t="s">
        <v>17</v>
      </c>
      <c r="D24" s="8" t="s">
        <v>30</v>
      </c>
      <c r="Z24" s="12"/>
      <c r="AI24" s="12"/>
      <c r="AJ24" s="12"/>
      <c r="AK24" s="12"/>
    </row>
    <row r="25" spans="1:37" x14ac:dyDescent="0.2">
      <c r="C25" s="24"/>
      <c r="D25" s="8" t="s">
        <v>31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37" x14ac:dyDescent="0.2">
      <c r="C26" s="24" t="s">
        <v>7</v>
      </c>
      <c r="D26" s="8" t="s">
        <v>32</v>
      </c>
    </row>
    <row r="27" spans="1:37" ht="11.25" customHeight="1" x14ac:dyDescent="0.2"/>
    <row r="28" spans="1:37" ht="18" thickBot="1" x14ac:dyDescent="0.25">
      <c r="C28" s="7" t="s">
        <v>33</v>
      </c>
    </row>
    <row r="29" spans="1:37" ht="18" thickTop="1" x14ac:dyDescent="0.2">
      <c r="A29" s="2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7"/>
    </row>
    <row r="30" spans="1:37" x14ac:dyDescent="0.2">
      <c r="A30" s="28"/>
      <c r="B30" s="29" t="s">
        <v>3</v>
      </c>
      <c r="C30" s="29" t="s">
        <v>34</v>
      </c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</row>
    <row r="31" spans="1:37" x14ac:dyDescent="0.2">
      <c r="A31" s="28"/>
      <c r="B31" s="29" t="s">
        <v>3</v>
      </c>
      <c r="C31" s="29" t="s">
        <v>35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30"/>
    </row>
    <row r="32" spans="1:37" ht="18" thickBot="1" x14ac:dyDescent="0.25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</row>
    <row r="33" ht="18" thickTop="1" x14ac:dyDescent="0.2"/>
  </sheetData>
  <sheetProtection algorithmName="SHA-512" hashValue="AuxkuhWh+BG2AURHIhFyOHhtYy650lDlpmiGZeBKP7QP7hbxbWGywTc00YT2z56rTDhrXqg9ZsEIpRRDYp/Dqg==" saltValue="iRNktbVc17+eKrf90NK4Xw==" spinCount="100000" sheet="1" objects="1" scenarios="1" selectLockedCells="1"/>
  <mergeCells count="6">
    <mergeCell ref="F8:AF8"/>
    <mergeCell ref="F11:H11"/>
    <mergeCell ref="F16:G16"/>
    <mergeCell ref="F21:V21"/>
    <mergeCell ref="F3:Q3"/>
    <mergeCell ref="F14:G14"/>
  </mergeCells>
  <phoneticPr fontId="1"/>
  <dataValidations count="2">
    <dataValidation imeMode="off" allowBlank="1" showInputMessage="1" showErrorMessage="1" sqref="I6:J6 L6:N6 F8:AF8 J11 L11 F3:Q3 F11"/>
    <dataValidation type="list" imeMode="off" allowBlank="1" showInputMessage="1" showErrorMessage="1" sqref="F14:G14 F16:G16">
      <formula1>$O$13:$O$15</formula1>
    </dataValidation>
  </dataValidations>
  <pageMargins left="0.78740157480314965" right="0.23622047244094491" top="0.74803149606299213" bottom="0.74803149606299213" header="0.31496062992125984" footer="0.31496062992125984"/>
  <pageSetup paperSize="9" scale="87" orientation="portrait" r:id="rId1"/>
  <headerFooter>
    <oddHeader>&amp;R印刷日時；&amp;D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K75"/>
  <sheetViews>
    <sheetView workbookViewId="0">
      <selection activeCell="H5" sqref="H5:O5"/>
    </sheetView>
  </sheetViews>
  <sheetFormatPr defaultColWidth="2.90625" defaultRowHeight="17.5" x14ac:dyDescent="0.2"/>
  <cols>
    <col min="1" max="19" width="2.90625" style="35"/>
    <col min="20" max="20" width="4.08984375" style="35" customWidth="1"/>
    <col min="21" max="21" width="2.90625" style="35"/>
    <col min="22" max="22" width="3.90625" style="35" customWidth="1"/>
    <col min="23" max="23" width="2.90625" style="35"/>
    <col min="24" max="24" width="3.6328125" style="35" customWidth="1"/>
    <col min="25" max="27" width="2.90625" style="35"/>
    <col min="28" max="28" width="4" style="35" bestFit="1" customWidth="1"/>
    <col min="29" max="29" width="2.90625" style="35"/>
    <col min="30" max="30" width="4" style="35" bestFit="1" customWidth="1"/>
    <col min="31" max="37" width="2.90625" style="35"/>
    <col min="38" max="38" width="6.26953125" style="35" hidden="1" customWidth="1"/>
    <col min="39" max="39" width="2.90625" style="35" hidden="1" customWidth="1"/>
    <col min="40" max="40" width="11.453125" style="35" hidden="1" customWidth="1"/>
    <col min="41" max="41" width="12.7265625" style="35" hidden="1" customWidth="1"/>
    <col min="42" max="42" width="5.453125" style="35" hidden="1" customWidth="1"/>
    <col min="43" max="43" width="4" style="35" hidden="1" customWidth="1"/>
    <col min="44" max="46" width="2.90625" style="35" hidden="1" customWidth="1"/>
    <col min="47" max="47" width="8.90625" style="35" hidden="1" customWidth="1"/>
    <col min="48" max="48" width="4.90625" style="35" hidden="1" customWidth="1"/>
    <col min="49" max="49" width="2.90625" style="35" hidden="1" customWidth="1"/>
    <col min="50" max="50" width="12.7265625" style="35" hidden="1" customWidth="1"/>
    <col min="51" max="51" width="5.6328125" style="35" hidden="1" customWidth="1"/>
    <col min="52" max="56" width="2.90625" style="35" hidden="1" customWidth="1"/>
    <col min="57" max="57" width="2.90625" style="35" customWidth="1"/>
    <col min="58" max="16384" width="2.90625" style="35"/>
  </cols>
  <sheetData>
    <row r="2" spans="1:63" x14ac:dyDescent="0.2">
      <c r="A2" s="34" t="s">
        <v>36</v>
      </c>
      <c r="D2" s="35" t="s">
        <v>37</v>
      </c>
      <c r="F2" s="34"/>
    </row>
    <row r="3" spans="1:63" x14ac:dyDescent="0.2">
      <c r="A3" s="34"/>
      <c r="D3" s="35" t="s">
        <v>38</v>
      </c>
      <c r="F3" s="34"/>
    </row>
    <row r="4" spans="1:63" x14ac:dyDescent="0.2">
      <c r="A4" s="34"/>
      <c r="F4" s="34"/>
      <c r="AH4" s="36"/>
      <c r="AI4" s="36"/>
      <c r="AJ4" s="36"/>
      <c r="AK4" s="36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</row>
    <row r="5" spans="1:63" ht="30" customHeight="1" x14ac:dyDescent="0.2">
      <c r="E5" s="89" t="s">
        <v>39</v>
      </c>
      <c r="F5" s="89"/>
      <c r="G5" s="89"/>
      <c r="H5" s="83"/>
      <c r="I5" s="83"/>
      <c r="J5" s="83"/>
      <c r="K5" s="83"/>
      <c r="L5" s="83"/>
      <c r="M5" s="83"/>
      <c r="N5" s="83"/>
      <c r="O5" s="83"/>
      <c r="S5" s="89" t="s">
        <v>40</v>
      </c>
      <c r="T5" s="89"/>
      <c r="U5" s="89"/>
      <c r="V5" s="89"/>
      <c r="W5" s="89"/>
      <c r="X5" s="84"/>
      <c r="Y5" s="84"/>
      <c r="Z5" s="84"/>
      <c r="AA5" s="38" t="s">
        <v>42</v>
      </c>
      <c r="AB5" s="2"/>
      <c r="AC5" s="38" t="s">
        <v>43</v>
      </c>
      <c r="AD5" s="2"/>
      <c r="AE5" s="38" t="s">
        <v>44</v>
      </c>
      <c r="AH5" s="36"/>
      <c r="AI5" s="36"/>
      <c r="AJ5" s="39"/>
      <c r="AK5" s="36"/>
      <c r="AL5" s="37"/>
      <c r="AM5" s="40">
        <f>IF(Z5&lt;21,1,0)</f>
        <v>1</v>
      </c>
      <c r="AN5" s="36"/>
      <c r="AO5" s="41" t="e">
        <f>IF(AND(#REF!=1,Z5=21),1,0)</f>
        <v>#REF!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</row>
    <row r="6" spans="1:63" ht="12.75" customHeight="1" x14ac:dyDescent="0.2">
      <c r="H6" s="42"/>
      <c r="I6" s="42"/>
      <c r="J6" s="42"/>
      <c r="K6" s="42"/>
      <c r="L6" s="42"/>
      <c r="M6" s="42"/>
      <c r="N6" s="42"/>
      <c r="O6" s="42"/>
      <c r="R6" s="43"/>
      <c r="S6" s="43"/>
      <c r="T6" s="38"/>
      <c r="U6" s="38"/>
      <c r="V6" s="38"/>
      <c r="W6" s="38"/>
      <c r="X6" s="38"/>
      <c r="Y6" s="38"/>
      <c r="AH6" s="36"/>
      <c r="AI6" s="36"/>
      <c r="AJ6" s="39"/>
      <c r="AK6" s="36"/>
      <c r="AL6" s="37"/>
      <c r="AM6" s="40"/>
      <c r="AN6" s="36"/>
      <c r="AO6" s="41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</row>
    <row r="7" spans="1:63" ht="31.5" customHeight="1" x14ac:dyDescent="0.2">
      <c r="E7" s="89" t="s">
        <v>45</v>
      </c>
      <c r="F7" s="89"/>
      <c r="G7" s="89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H7" s="36"/>
      <c r="AI7" s="36"/>
      <c r="AJ7" s="39"/>
      <c r="AK7" s="36"/>
      <c r="AL7" s="37"/>
      <c r="AM7" s="40" t="e">
        <f>+#REF!+AM5</f>
        <v>#REF!</v>
      </c>
      <c r="AN7" s="36"/>
      <c r="AO7" s="41" t="e">
        <f>+AO5+#REF!</f>
        <v>#REF!</v>
      </c>
      <c r="AP7" s="37"/>
      <c r="AQ7" s="37" t="e">
        <f>IF(OR(AM7=2,AO7=2),"○","")</f>
        <v>#REF!</v>
      </c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</row>
    <row r="8" spans="1:63" ht="28.5" customHeight="1" x14ac:dyDescent="0.2">
      <c r="R8" s="44" t="e">
        <f>IF(#REF!="","",IF(#REF!&gt;2,"○",""))</f>
        <v>#REF!</v>
      </c>
      <c r="S8" s="44"/>
      <c r="T8" s="44"/>
      <c r="AH8" s="37"/>
      <c r="AI8" s="37"/>
      <c r="AJ8" s="37"/>
      <c r="AK8" s="36"/>
      <c r="AL8" s="37"/>
      <c r="AM8" s="45"/>
      <c r="AN8" s="46">
        <f>+IF(X5="",0,#REF!&amp;"/"&amp;#REF!&amp;"/"&amp;#REF!)</f>
        <v>0</v>
      </c>
      <c r="AO8" s="47">
        <v>43100</v>
      </c>
      <c r="AP8" s="46" t="e">
        <f>+IF(AND(#REF!=0,AN8=0),0,DATEDIF(AN8,AO8,"Y"))</f>
        <v>#REF!</v>
      </c>
      <c r="AQ8" s="48" t="str">
        <f>IF(AN8=0,"",IF(AP8&gt;=70,"○",IF(AND(AO9=1,AP8=69),"○","")))</f>
        <v/>
      </c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</row>
    <row r="9" spans="1:63" x14ac:dyDescent="0.2">
      <c r="A9" s="34" t="s">
        <v>46</v>
      </c>
      <c r="D9" s="35" t="s">
        <v>47</v>
      </c>
      <c r="F9" s="34"/>
      <c r="AK9" s="49"/>
      <c r="AL9" s="49"/>
      <c r="AM9" s="49"/>
      <c r="AN9" s="49"/>
      <c r="AO9" s="50">
        <f>IF(AN8="1948/1/1",1,0)</f>
        <v>0</v>
      </c>
      <c r="AP9" s="51"/>
      <c r="AQ9" s="52"/>
    </row>
    <row r="10" spans="1:63" x14ac:dyDescent="0.2">
      <c r="D10" s="35" t="s">
        <v>38</v>
      </c>
      <c r="F10" s="34"/>
    </row>
    <row r="11" spans="1:63" x14ac:dyDescent="0.2">
      <c r="D11" s="34" t="s">
        <v>48</v>
      </c>
      <c r="F11" s="34"/>
      <c r="AL11" s="53"/>
      <c r="AM11" s="54"/>
      <c r="AN11" s="55"/>
      <c r="AO11" s="56"/>
      <c r="AP11" s="57"/>
      <c r="AQ11" s="56"/>
      <c r="AR11" s="58"/>
      <c r="AS11" s="58"/>
      <c r="AT11" s="57"/>
    </row>
    <row r="12" spans="1:63" ht="14.25" customHeight="1" x14ac:dyDescent="0.2"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L12" s="40"/>
      <c r="AM12" s="36"/>
      <c r="AN12" s="60"/>
      <c r="AO12" s="61"/>
      <c r="AP12" s="62"/>
      <c r="AQ12" s="61"/>
      <c r="AR12" s="59"/>
      <c r="AS12" s="59"/>
      <c r="AT12" s="62"/>
    </row>
    <row r="13" spans="1:63" ht="33.75" customHeight="1" x14ac:dyDescent="0.2">
      <c r="E13" s="89" t="s">
        <v>39</v>
      </c>
      <c r="F13" s="89"/>
      <c r="G13" s="89"/>
      <c r="H13" s="88"/>
      <c r="I13" s="88"/>
      <c r="J13" s="88"/>
      <c r="K13" s="88"/>
      <c r="L13" s="88"/>
      <c r="M13" s="88"/>
      <c r="N13" s="88"/>
      <c r="O13" s="88"/>
      <c r="S13" s="89" t="s">
        <v>40</v>
      </c>
      <c r="T13" s="89"/>
      <c r="U13" s="89"/>
      <c r="V13" s="89"/>
      <c r="W13" s="89"/>
      <c r="X13" s="84"/>
      <c r="Y13" s="84"/>
      <c r="Z13" s="84"/>
      <c r="AA13" s="38" t="s">
        <v>42</v>
      </c>
      <c r="AB13" s="2"/>
      <c r="AC13" s="38" t="s">
        <v>43</v>
      </c>
      <c r="AD13" s="2"/>
      <c r="AE13" s="38" t="s">
        <v>44</v>
      </c>
      <c r="AF13" s="59"/>
      <c r="AG13" s="59"/>
      <c r="AH13" s="87"/>
      <c r="AI13" s="87"/>
      <c r="AJ13" s="59"/>
      <c r="AL13" s="40" t="s">
        <v>1</v>
      </c>
      <c r="AM13" s="36"/>
      <c r="AN13" s="60" t="str">
        <f>IF(R13="","",IF(R13="昭和","○",""))</f>
        <v/>
      </c>
      <c r="AO13" s="61" t="str">
        <f>IF(OR(AH13=1,AH13=2),"○","")</f>
        <v/>
      </c>
      <c r="AP13" s="62" t="str">
        <f>IF(OR(AH13=3,AH13=4),"○","")</f>
        <v/>
      </c>
      <c r="AQ13" s="61" t="str">
        <f>IF(H15="","",IF(OR(question2!I8=question3!H15,H15="同上"),1,2))</f>
        <v/>
      </c>
      <c r="AR13" s="59" t="str">
        <f>IF(AND(AO13="○",AQ13=1),"○","")</f>
        <v/>
      </c>
      <c r="AS13" s="59" t="str">
        <f>IF(AND(AO13="○",AQ13=2),"○","")</f>
        <v/>
      </c>
      <c r="AT13" s="62"/>
    </row>
    <row r="14" spans="1:63" ht="6.75" customHeight="1" x14ac:dyDescent="0.2"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L14" s="40" t="s">
        <v>2</v>
      </c>
      <c r="AM14" s="36"/>
      <c r="AN14" s="60" t="str">
        <f>IF(R13="","",IF(R13="平成","○",""))</f>
        <v/>
      </c>
      <c r="AO14" s="61"/>
      <c r="AP14" s="62"/>
      <c r="AQ14" s="61"/>
      <c r="AR14" s="59"/>
      <c r="AS14" s="59"/>
      <c r="AT14" s="62"/>
    </row>
    <row r="15" spans="1:63" ht="31.5" customHeight="1" x14ac:dyDescent="0.2">
      <c r="E15" s="89" t="s">
        <v>45</v>
      </c>
      <c r="F15" s="89"/>
      <c r="G15" s="89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H15" s="36"/>
      <c r="AI15" s="36"/>
      <c r="AJ15" s="39"/>
      <c r="AK15" s="36"/>
      <c r="AL15" s="37"/>
      <c r="AM15" s="40" t="e">
        <f>+#REF!+AM14</f>
        <v>#REF!</v>
      </c>
      <c r="AN15" s="36"/>
      <c r="AO15" s="41" t="e">
        <f>+AO14+#REF!</f>
        <v>#REF!</v>
      </c>
      <c r="AP15" s="37"/>
      <c r="AQ15" s="37" t="e">
        <f>IF(OR(AM15=2,AO15=2),"○","")</f>
        <v>#REF!</v>
      </c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</row>
    <row r="16" spans="1:63" ht="10.5" customHeight="1" x14ac:dyDescent="0.2">
      <c r="F16" s="59"/>
      <c r="G16" s="59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4"/>
      <c r="Z16" s="64"/>
      <c r="AA16" s="64"/>
      <c r="AB16" s="64"/>
      <c r="AC16" s="64"/>
      <c r="AD16" s="64"/>
      <c r="AE16" s="64"/>
      <c r="AF16" s="64"/>
      <c r="AG16" s="65"/>
      <c r="AH16" s="65"/>
      <c r="AI16" s="65"/>
      <c r="AJ16" s="59"/>
      <c r="AL16" s="40">
        <f>YEAR(AL15)</f>
        <v>1900</v>
      </c>
      <c r="AM16" s="36"/>
      <c r="AN16" s="41">
        <f>IF(AN13="○",DAY(AL15),0)</f>
        <v>0</v>
      </c>
      <c r="AO16" s="61" t="str">
        <f>+AL16&amp;"/"&amp;AN15&amp;"/"&amp;AN16</f>
        <v>1900//0</v>
      </c>
      <c r="AP16" s="62"/>
      <c r="AQ16" s="59" t="str">
        <f>IF(H15="同上","同居","非同居")</f>
        <v>非同居</v>
      </c>
      <c r="AR16" s="59"/>
      <c r="AS16" s="59" t="str">
        <f>IF(AND(AS15="★",AQ16="同居"),"○","")</f>
        <v/>
      </c>
      <c r="AT16" s="59" t="str">
        <f>IF(AND(AS15="★",AQ16="非同居"),"○","")</f>
        <v/>
      </c>
      <c r="AU16" s="35">
        <f>YEAR(AU15)</f>
        <v>1900</v>
      </c>
      <c r="AV16" s="35">
        <f>DAY(AU15)</f>
        <v>0</v>
      </c>
      <c r="AX16" s="35" t="str">
        <f>+AU16&amp;"/"&amp;AV15&amp;"/"&amp;AV16</f>
        <v>1900//0</v>
      </c>
      <c r="AZ16" s="35">
        <f>IF(AX16="1999/1/1","★",0)</f>
        <v>0</v>
      </c>
      <c r="BB16" s="35" t="str">
        <f>IF(AZ16="★","該当",IF(AY15&gt;=19,"該当","非該当"))</f>
        <v>非該当</v>
      </c>
      <c r="BD16" s="38"/>
    </row>
    <row r="17" spans="5:63" ht="31.5" customHeight="1" x14ac:dyDescent="0.2">
      <c r="AL17" s="40"/>
      <c r="AM17" s="36"/>
      <c r="AN17" s="60" t="str">
        <f>IF(R19="","",IF(R19="明治","○",""))</f>
        <v/>
      </c>
      <c r="AO17" s="61"/>
      <c r="AP17" s="62"/>
      <c r="AQ17" s="61"/>
      <c r="AR17" s="59"/>
      <c r="AS17" s="59"/>
      <c r="AT17" s="62"/>
    </row>
    <row r="18" spans="5:63" ht="8.25" customHeight="1" x14ac:dyDescent="0.2"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L18" s="40"/>
      <c r="AM18" s="36"/>
      <c r="AN18" s="60"/>
      <c r="AO18" s="61"/>
      <c r="AP18" s="62"/>
      <c r="AQ18" s="61"/>
      <c r="AR18" s="59"/>
      <c r="AS18" s="59"/>
      <c r="AT18" s="62"/>
    </row>
    <row r="19" spans="5:63" ht="33.75" customHeight="1" x14ac:dyDescent="0.2">
      <c r="E19" s="89" t="s">
        <v>39</v>
      </c>
      <c r="F19" s="89"/>
      <c r="G19" s="89"/>
      <c r="H19" s="88"/>
      <c r="I19" s="88"/>
      <c r="J19" s="88"/>
      <c r="K19" s="88"/>
      <c r="L19" s="88"/>
      <c r="M19" s="88"/>
      <c r="N19" s="88"/>
      <c r="O19" s="88"/>
      <c r="S19" s="89" t="s">
        <v>40</v>
      </c>
      <c r="T19" s="89"/>
      <c r="U19" s="89"/>
      <c r="V19" s="89"/>
      <c r="W19" s="89"/>
      <c r="X19" s="84"/>
      <c r="Y19" s="84"/>
      <c r="Z19" s="84"/>
      <c r="AA19" s="38" t="s">
        <v>42</v>
      </c>
      <c r="AB19" s="2"/>
      <c r="AC19" s="38" t="s">
        <v>43</v>
      </c>
      <c r="AD19" s="2"/>
      <c r="AE19" s="38" t="s">
        <v>44</v>
      </c>
      <c r="AF19" s="59"/>
      <c r="AG19" s="59"/>
      <c r="AH19" s="87"/>
      <c r="AI19" s="87"/>
      <c r="AJ19" s="59"/>
      <c r="AL19" s="40" t="s">
        <v>1</v>
      </c>
      <c r="AM19" s="36"/>
      <c r="AN19" s="60" t="str">
        <f>IF(R19="","",IF(R19="昭和","○",""))</f>
        <v/>
      </c>
      <c r="AO19" s="61" t="str">
        <f>IF(OR(AH19=1,AH19=2),"○","")</f>
        <v/>
      </c>
      <c r="AP19" s="62" t="str">
        <f>IF(OR(AH19=3,AH19=4),"○","")</f>
        <v/>
      </c>
      <c r="AQ19" s="61" t="str">
        <f>IF(H21="","",IF(OR(question2!I15=question3!H21,H21="同上"),1,2))</f>
        <v/>
      </c>
      <c r="AR19" s="59" t="str">
        <f>IF(AND(AO19="○",AQ19=1),"○","")</f>
        <v/>
      </c>
      <c r="AS19" s="59" t="str">
        <f>IF(AND(AO19="○",AQ19=2),"○","")</f>
        <v/>
      </c>
      <c r="AT19" s="62"/>
    </row>
    <row r="20" spans="5:63" ht="6.75" customHeight="1" x14ac:dyDescent="0.2"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L20" s="40" t="s">
        <v>2</v>
      </c>
      <c r="AM20" s="36"/>
      <c r="AN20" s="60" t="str">
        <f>IF(R19="","",IF(R19="平成","○",""))</f>
        <v/>
      </c>
      <c r="AO20" s="61"/>
      <c r="AP20" s="62"/>
      <c r="AQ20" s="61"/>
      <c r="AR20" s="59"/>
      <c r="AS20" s="59"/>
      <c r="AT20" s="62"/>
    </row>
    <row r="21" spans="5:63" ht="31.5" customHeight="1" x14ac:dyDescent="0.2">
      <c r="E21" s="89" t="s">
        <v>45</v>
      </c>
      <c r="F21" s="89"/>
      <c r="G21" s="89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H21" s="36"/>
      <c r="AI21" s="36"/>
      <c r="AJ21" s="39"/>
      <c r="AK21" s="36"/>
      <c r="AL21" s="37"/>
      <c r="AM21" s="40" t="e">
        <f>+#REF!+AM20</f>
        <v>#REF!</v>
      </c>
      <c r="AN21" s="36"/>
      <c r="AO21" s="41" t="e">
        <f>+AO20+#REF!</f>
        <v>#REF!</v>
      </c>
      <c r="AP21" s="37"/>
      <c r="AQ21" s="37" t="e">
        <f>IF(OR(AM21=2,AO21=2),"○","")</f>
        <v>#REF!</v>
      </c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</row>
    <row r="22" spans="5:63" ht="38.25" customHeight="1" x14ac:dyDescent="0.2">
      <c r="F22" s="59"/>
      <c r="G22" s="59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4"/>
      <c r="Z22" s="64"/>
      <c r="AA22" s="64"/>
      <c r="AB22" s="64"/>
      <c r="AC22" s="64"/>
      <c r="AD22" s="64"/>
      <c r="AE22" s="64"/>
      <c r="AF22" s="64"/>
      <c r="AG22" s="65"/>
      <c r="AH22" s="65"/>
      <c r="AI22" s="65"/>
      <c r="AJ22" s="59"/>
      <c r="AL22" s="40">
        <f>IF(AN21="○","S"&amp;T19&amp;"."&amp;V19&amp;"."&amp;X19,0)</f>
        <v>0</v>
      </c>
      <c r="AM22" s="36"/>
      <c r="AN22" s="41">
        <f>IF(AN21="○",MONTH(AL22),0)</f>
        <v>0</v>
      </c>
      <c r="AO22" s="66">
        <v>43100</v>
      </c>
      <c r="AP22" s="62">
        <f>+IF(AN22=0,0,DATEDIF(AO23,AO22,"Y"))</f>
        <v>0</v>
      </c>
      <c r="AQ22" s="61">
        <f>IF(AO23="1948/1/1",1,0)</f>
        <v>0</v>
      </c>
      <c r="AR22" s="59"/>
      <c r="AS22" s="59" t="str">
        <f>IF(AP22&gt;=70,"★",IF(AND(AQ22=1,AP22=69),"★",""))</f>
        <v/>
      </c>
      <c r="AT22" s="62"/>
      <c r="AU22" s="35" t="e">
        <f>IF(#REF!="○","H"&amp;T19&amp;"."&amp;V19&amp;"."&amp;X19,0)</f>
        <v>#REF!</v>
      </c>
      <c r="AV22" s="35" t="e">
        <f>MONTH(AU22)</f>
        <v>#REF!</v>
      </c>
      <c r="AX22" s="67">
        <v>43100</v>
      </c>
      <c r="AY22" s="35" t="e">
        <f>+IF(AU22=0,0,DATEDIF(AX23,AX22,"Y"))</f>
        <v>#REF!</v>
      </c>
      <c r="AZ22" s="35">
        <f>IF(AX23="1995/1/2","★",0)</f>
        <v>0</v>
      </c>
      <c r="BA22" s="35">
        <f>IF(AX23="1995/1/1","×",0)</f>
        <v>0</v>
      </c>
      <c r="BB22" s="35" t="e">
        <f>IF(BA22="×","非該当",IF(AZ22="★","該当",IF(AY22&lt;=22,"該当","非該当")))</f>
        <v>#REF!</v>
      </c>
      <c r="BD22" s="38" t="e">
        <f>IF(AND(BB22="該当",BB23="該当"),"○","")</f>
        <v>#REF!</v>
      </c>
    </row>
    <row r="23" spans="5:63" ht="33.75" customHeight="1" x14ac:dyDescent="0.2">
      <c r="E23" s="89" t="s">
        <v>39</v>
      </c>
      <c r="F23" s="89"/>
      <c r="G23" s="89"/>
      <c r="H23" s="88"/>
      <c r="I23" s="88"/>
      <c r="J23" s="88"/>
      <c r="K23" s="88"/>
      <c r="L23" s="88"/>
      <c r="M23" s="88"/>
      <c r="N23" s="88"/>
      <c r="O23" s="88"/>
      <c r="S23" s="89" t="s">
        <v>40</v>
      </c>
      <c r="T23" s="89"/>
      <c r="U23" s="89"/>
      <c r="V23" s="89"/>
      <c r="W23" s="89"/>
      <c r="X23" s="84"/>
      <c r="Y23" s="84"/>
      <c r="Z23" s="84"/>
      <c r="AA23" s="38" t="s">
        <v>42</v>
      </c>
      <c r="AB23" s="2"/>
      <c r="AC23" s="38" t="s">
        <v>43</v>
      </c>
      <c r="AD23" s="2"/>
      <c r="AE23" s="38" t="s">
        <v>44</v>
      </c>
      <c r="AF23" s="59"/>
      <c r="AG23" s="59"/>
      <c r="AH23" s="87"/>
      <c r="AI23" s="87"/>
      <c r="AJ23" s="59"/>
      <c r="AL23" s="40" t="s">
        <v>1</v>
      </c>
      <c r="AM23" s="36"/>
      <c r="AN23" s="60" t="str">
        <f>IF(R23="","",IF(R23="昭和","○",""))</f>
        <v/>
      </c>
      <c r="AO23" s="61" t="str">
        <f>IF(OR(AH23=1,AH23=2),"○","")</f>
        <v/>
      </c>
      <c r="AP23" s="62" t="str">
        <f>IF(OR(AH23=3,AH23=4),"○","")</f>
        <v/>
      </c>
      <c r="AQ23" s="61" t="str">
        <f>IF(H25="","",IF(OR(question2!I20=question3!H25,H25="同上"),1,2))</f>
        <v/>
      </c>
      <c r="AR23" s="59" t="str">
        <f>IF(AND(AO23="○",AQ23=1),"○","")</f>
        <v/>
      </c>
      <c r="AS23" s="59" t="str">
        <f>IF(AND(AO23="○",AQ23=2),"○","")</f>
        <v/>
      </c>
      <c r="AT23" s="62"/>
    </row>
    <row r="24" spans="5:63" ht="6.75" customHeight="1" x14ac:dyDescent="0.2"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L24" s="40" t="s">
        <v>2</v>
      </c>
      <c r="AM24" s="36"/>
      <c r="AN24" s="60" t="str">
        <f>IF(R23="","",IF(R23="平成","○",""))</f>
        <v/>
      </c>
      <c r="AO24" s="61"/>
      <c r="AP24" s="62"/>
      <c r="AQ24" s="61"/>
      <c r="AR24" s="59"/>
      <c r="AS24" s="59"/>
      <c r="AT24" s="62"/>
    </row>
    <row r="25" spans="5:63" ht="31.5" customHeight="1" x14ac:dyDescent="0.2">
      <c r="E25" s="89" t="s">
        <v>45</v>
      </c>
      <c r="F25" s="89"/>
      <c r="G25" s="89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H25" s="36"/>
      <c r="AI25" s="36"/>
      <c r="AJ25" s="39"/>
      <c r="AK25" s="36"/>
      <c r="AL25" s="37"/>
      <c r="AM25" s="40" t="e">
        <f>+#REF!+AM24</f>
        <v>#REF!</v>
      </c>
      <c r="AN25" s="36"/>
      <c r="AO25" s="41" t="e">
        <f>+AO24+#REF!</f>
        <v>#REF!</v>
      </c>
      <c r="AP25" s="37"/>
      <c r="AQ25" s="37" t="e">
        <f>IF(OR(AM25=2,AO25=2),"○","")</f>
        <v>#REF!</v>
      </c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</row>
    <row r="26" spans="5:63" ht="38.25" customHeight="1" x14ac:dyDescent="0.2">
      <c r="AL26" s="40" t="e">
        <f>IF(#REF!="○","S"&amp;#REF!&amp;"."&amp;#REF!&amp;"."&amp;#REF!,0)</f>
        <v>#REF!</v>
      </c>
      <c r="AM26" s="36"/>
      <c r="AN26" s="41" t="e">
        <f>IF(#REF!="○",MONTH(AL26),0)</f>
        <v>#REF!</v>
      </c>
      <c r="AO26" s="66">
        <v>43100</v>
      </c>
      <c r="AP26" s="62" t="e">
        <f>+IF(AN26=0,0,DATEDIF(#REF!,AO26,"Y"))</f>
        <v>#REF!</v>
      </c>
      <c r="AQ26" s="61" t="e">
        <f>IF(#REF!="1948/1/1",1,0)</f>
        <v>#REF!</v>
      </c>
      <c r="AR26" s="59"/>
      <c r="AS26" s="59" t="e">
        <f>IF(AP26&gt;=70,"★",IF(AND(AQ26=1,AP26=69),"★",""))</f>
        <v>#REF!</v>
      </c>
      <c r="AT26" s="62"/>
      <c r="AU26" s="35" t="e">
        <f>IF(#REF!="○","H"&amp;#REF!&amp;"."&amp;#REF!&amp;"."&amp;#REF!,0)</f>
        <v>#REF!</v>
      </c>
      <c r="AV26" s="35" t="e">
        <f>MONTH(AU26)</f>
        <v>#REF!</v>
      </c>
      <c r="AX26" s="67">
        <v>43100</v>
      </c>
      <c r="AY26" s="35" t="e">
        <f>+IF(AU26=0,0,DATEDIF(#REF!,AX26,"Y"))</f>
        <v>#REF!</v>
      </c>
      <c r="AZ26" s="35" t="e">
        <f>IF(#REF!="1995/1/2","★",0)</f>
        <v>#REF!</v>
      </c>
      <c r="BA26" s="35" t="e">
        <f>IF(#REF!="1995/1/1","×",0)</f>
        <v>#REF!</v>
      </c>
      <c r="BB26" s="35" t="e">
        <f>IF(BA26="×","非該当",IF(AZ26="★","該当",IF(AY26&lt;=22,"該当","非該当")))</f>
        <v>#REF!</v>
      </c>
      <c r="BD26" s="38" t="e">
        <f>IF(AND(BB26="該当",#REF!="該当"),"○","")</f>
        <v>#REF!</v>
      </c>
    </row>
    <row r="27" spans="5:63" ht="33.75" customHeight="1" x14ac:dyDescent="0.2">
      <c r="E27" s="89" t="s">
        <v>39</v>
      </c>
      <c r="F27" s="89"/>
      <c r="G27" s="89"/>
      <c r="H27" s="88"/>
      <c r="I27" s="88"/>
      <c r="J27" s="88"/>
      <c r="K27" s="88"/>
      <c r="L27" s="88"/>
      <c r="M27" s="88"/>
      <c r="N27" s="88"/>
      <c r="O27" s="88"/>
      <c r="S27" s="89" t="s">
        <v>40</v>
      </c>
      <c r="T27" s="89"/>
      <c r="U27" s="89"/>
      <c r="V27" s="89"/>
      <c r="W27" s="89"/>
      <c r="X27" s="84"/>
      <c r="Y27" s="84"/>
      <c r="Z27" s="84"/>
      <c r="AA27" s="38" t="s">
        <v>42</v>
      </c>
      <c r="AB27" s="2"/>
      <c r="AC27" s="38" t="s">
        <v>43</v>
      </c>
      <c r="AD27" s="2"/>
      <c r="AE27" s="38" t="s">
        <v>44</v>
      </c>
      <c r="AF27" s="59"/>
      <c r="AG27" s="59"/>
      <c r="AH27" s="87"/>
      <c r="AI27" s="87"/>
      <c r="AJ27" s="59"/>
      <c r="AL27" s="40" t="s">
        <v>1</v>
      </c>
      <c r="AM27" s="36"/>
      <c r="AN27" s="60" t="str">
        <f>IF(R27="","",IF(R27="昭和","○",""))</f>
        <v/>
      </c>
      <c r="AO27" s="61" t="str">
        <f>IF(OR(AH27=1,AH27=2),"○","")</f>
        <v/>
      </c>
      <c r="AP27" s="62" t="str">
        <f>IF(OR(AH27=3,AH27=4),"○","")</f>
        <v/>
      </c>
      <c r="AQ27" s="61" t="str">
        <f>IF(H29="","",IF(OR(question2!I26=question3!H29,H29="同上"),1,2))</f>
        <v/>
      </c>
      <c r="AR27" s="59" t="str">
        <f>IF(AND(AO27="○",AQ27=1),"○","")</f>
        <v/>
      </c>
      <c r="AS27" s="59" t="str">
        <f>IF(AND(AO27="○",AQ27=2),"○","")</f>
        <v/>
      </c>
      <c r="AT27" s="62"/>
    </row>
    <row r="28" spans="5:63" ht="6.75" customHeight="1" x14ac:dyDescent="0.2"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L28" s="40" t="s">
        <v>2</v>
      </c>
      <c r="AM28" s="36"/>
      <c r="AN28" s="60" t="str">
        <f>IF(R27="","",IF(R27="平成","○",""))</f>
        <v/>
      </c>
      <c r="AO28" s="61"/>
      <c r="AP28" s="62"/>
      <c r="AQ28" s="61"/>
      <c r="AR28" s="59"/>
      <c r="AS28" s="59"/>
      <c r="AT28" s="62"/>
    </row>
    <row r="29" spans="5:63" ht="31.5" customHeight="1" x14ac:dyDescent="0.2">
      <c r="E29" s="89" t="s">
        <v>45</v>
      </c>
      <c r="F29" s="89"/>
      <c r="G29" s="89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H29" s="36"/>
      <c r="AI29" s="36"/>
      <c r="AJ29" s="39"/>
      <c r="AK29" s="36"/>
      <c r="AL29" s="37"/>
      <c r="AM29" s="40" t="e">
        <f>+#REF!+AM28</f>
        <v>#REF!</v>
      </c>
      <c r="AN29" s="36"/>
      <c r="AO29" s="41" t="e">
        <f>+AO28+#REF!</f>
        <v>#REF!</v>
      </c>
      <c r="AP29" s="37"/>
      <c r="AQ29" s="37" t="e">
        <f>IF(OR(AM29=2,AO29=2),"○","")</f>
        <v>#REF!</v>
      </c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</row>
    <row r="30" spans="5:63" ht="39.75" customHeight="1" x14ac:dyDescent="0.2">
      <c r="AL30" s="40" t="s">
        <v>1</v>
      </c>
      <c r="AM30" s="36"/>
      <c r="AN30" s="60" t="str">
        <f>IF(R27="","",IF(R27="昭和","○",""))</f>
        <v/>
      </c>
      <c r="AO30" s="61" t="str">
        <f>IF(OR(AH27=1,AH27=2),"○","")</f>
        <v/>
      </c>
      <c r="AP30" s="62" t="str">
        <f>IF(OR(AH27=3,AH27=4),"○","")</f>
        <v/>
      </c>
      <c r="AQ30" s="61" t="e">
        <f>IF(#REF!="","",IF(OR(question2!I8=question3!#REF!,#REF!="同上"),1,2))</f>
        <v>#REF!</v>
      </c>
      <c r="AR30" s="59" t="e">
        <f>IF(AND(AO30="○",AQ30=1),"○","")</f>
        <v>#REF!</v>
      </c>
      <c r="AS30" s="59" t="e">
        <f>IF(AND(AO30="○",AQ30=2),"○","")</f>
        <v>#REF!</v>
      </c>
      <c r="AT30" s="62"/>
    </row>
    <row r="31" spans="5:63" ht="33.75" customHeight="1" x14ac:dyDescent="0.2">
      <c r="E31" s="89" t="s">
        <v>39</v>
      </c>
      <c r="F31" s="89"/>
      <c r="G31" s="89"/>
      <c r="H31" s="88"/>
      <c r="I31" s="88"/>
      <c r="J31" s="88"/>
      <c r="K31" s="88"/>
      <c r="L31" s="88"/>
      <c r="M31" s="88"/>
      <c r="N31" s="88"/>
      <c r="O31" s="88"/>
      <c r="S31" s="89" t="s">
        <v>40</v>
      </c>
      <c r="T31" s="89"/>
      <c r="U31" s="89"/>
      <c r="V31" s="89"/>
      <c r="W31" s="89"/>
      <c r="X31" s="84"/>
      <c r="Y31" s="84"/>
      <c r="Z31" s="84"/>
      <c r="AA31" s="38" t="s">
        <v>42</v>
      </c>
      <c r="AB31" s="2"/>
      <c r="AC31" s="38" t="s">
        <v>43</v>
      </c>
      <c r="AD31" s="2"/>
      <c r="AE31" s="38" t="s">
        <v>44</v>
      </c>
      <c r="AF31" s="59"/>
      <c r="AG31" s="59"/>
      <c r="AH31" s="87"/>
      <c r="AI31" s="87"/>
      <c r="AJ31" s="59"/>
      <c r="AL31" s="40" t="s">
        <v>1</v>
      </c>
      <c r="AM31" s="36"/>
      <c r="AN31" s="60" t="str">
        <f>IF(R31="","",IF(R31="昭和","○",""))</f>
        <v/>
      </c>
      <c r="AO31" s="61" t="str">
        <f>IF(OR(AH31=1,AH31=2),"○","")</f>
        <v/>
      </c>
      <c r="AP31" s="62" t="str">
        <f>IF(OR(AH31=3,AH31=4),"○","")</f>
        <v/>
      </c>
      <c r="AQ31" s="61" t="str">
        <f>IF(H33="","",IF(OR(question2!I30=question3!H33,H33="同上"),1,2))</f>
        <v/>
      </c>
      <c r="AR31" s="59" t="str">
        <f>IF(AND(AO31="○",AQ31=1),"○","")</f>
        <v/>
      </c>
      <c r="AS31" s="59" t="str">
        <f>IF(AND(AO31="○",AQ31=2),"○","")</f>
        <v/>
      </c>
      <c r="AT31" s="62"/>
    </row>
    <row r="32" spans="5:63" ht="6.75" customHeight="1" x14ac:dyDescent="0.2"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L32" s="40" t="s">
        <v>2</v>
      </c>
      <c r="AM32" s="36"/>
      <c r="AN32" s="60" t="str">
        <f>IF(R31="","",IF(R31="平成","○",""))</f>
        <v/>
      </c>
      <c r="AO32" s="61"/>
      <c r="AP32" s="62"/>
      <c r="AQ32" s="61"/>
      <c r="AR32" s="59"/>
      <c r="AS32" s="59"/>
      <c r="AT32" s="62"/>
    </row>
    <row r="33" spans="1:63" ht="31.5" customHeight="1" x14ac:dyDescent="0.2">
      <c r="E33" s="89" t="s">
        <v>45</v>
      </c>
      <c r="F33" s="89"/>
      <c r="G33" s="89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H33" s="36"/>
      <c r="AI33" s="36"/>
      <c r="AJ33" s="39"/>
      <c r="AK33" s="36"/>
      <c r="AL33" s="37"/>
      <c r="AM33" s="40" t="e">
        <f>+#REF!+AM32</f>
        <v>#REF!</v>
      </c>
      <c r="AN33" s="36"/>
      <c r="AO33" s="41" t="e">
        <f>+AO32+#REF!</f>
        <v>#REF!</v>
      </c>
      <c r="AP33" s="37"/>
      <c r="AQ33" s="37" t="e">
        <f>IF(OR(AM33=2,AO33=2),"○","")</f>
        <v>#REF!</v>
      </c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</row>
    <row r="34" spans="1:63" ht="19" x14ac:dyDescent="0.2">
      <c r="AL34" s="40" t="s">
        <v>1</v>
      </c>
      <c r="AM34" s="36"/>
      <c r="AN34" s="60" t="str">
        <f>IF(R32="","",IF(R32="昭和","○",""))</f>
        <v/>
      </c>
      <c r="AO34" s="61" t="str">
        <f>IF(OR(AH32=1,AH32=2),"○","")</f>
        <v/>
      </c>
      <c r="AP34" s="62" t="str">
        <f>IF(OR(AH32=3,AH32=4),"○","")</f>
        <v/>
      </c>
      <c r="AQ34" s="61" t="e">
        <f>IF(#REF!="","",IF(OR(question2!I8=question3!#REF!,#REF!="同上"),1,2))</f>
        <v>#REF!</v>
      </c>
      <c r="AR34" s="59" t="e">
        <f>IF(AND(AO34="○",AQ34=1),"○","")</f>
        <v>#REF!</v>
      </c>
      <c r="AS34" s="59" t="e">
        <f>IF(AND(AO34="○",AQ34=2),"○","")</f>
        <v>#REF!</v>
      </c>
      <c r="AT34" s="62"/>
    </row>
    <row r="35" spans="1:63" ht="19" x14ac:dyDescent="0.2">
      <c r="AL35" s="40" t="s">
        <v>2</v>
      </c>
      <c r="AM35" s="36"/>
      <c r="AN35" s="60" t="str">
        <f>IF(R32="","",IF(R32="平成","○",""))</f>
        <v/>
      </c>
      <c r="AO35" s="61"/>
      <c r="AP35" s="62"/>
      <c r="AQ35" s="61"/>
      <c r="AR35" s="59"/>
      <c r="AS35" s="59"/>
      <c r="AT35" s="62"/>
    </row>
    <row r="36" spans="1:63" x14ac:dyDescent="0.2">
      <c r="A36" s="34" t="s">
        <v>49</v>
      </c>
      <c r="D36" s="35" t="s">
        <v>50</v>
      </c>
      <c r="F36" s="34"/>
      <c r="AK36" s="49"/>
      <c r="AL36" s="49"/>
      <c r="AM36" s="49"/>
      <c r="AN36" s="49"/>
      <c r="AO36" s="50">
        <f>IF(AN35="1948/1/1",1,0)</f>
        <v>0</v>
      </c>
      <c r="AP36" s="51"/>
      <c r="AQ36" s="52"/>
    </row>
    <row r="37" spans="1:63" x14ac:dyDescent="0.2">
      <c r="D37" s="35" t="s">
        <v>38</v>
      </c>
      <c r="F37" s="34"/>
    </row>
    <row r="38" spans="1:63" ht="22.5" customHeight="1" x14ac:dyDescent="0.2">
      <c r="F38" s="38"/>
      <c r="G38" s="38"/>
      <c r="AL38" s="40"/>
      <c r="AM38" s="36"/>
      <c r="AN38" s="60"/>
      <c r="AO38" s="61"/>
      <c r="AP38" s="62"/>
      <c r="AQ38" s="61"/>
      <c r="AR38" s="59"/>
      <c r="AS38" s="59"/>
      <c r="AT38" s="62"/>
    </row>
    <row r="39" spans="1:63" ht="33.75" customHeight="1" x14ac:dyDescent="0.2">
      <c r="E39" s="89" t="s">
        <v>39</v>
      </c>
      <c r="F39" s="89"/>
      <c r="G39" s="89"/>
      <c r="H39" s="88"/>
      <c r="I39" s="88"/>
      <c r="J39" s="88"/>
      <c r="K39" s="88"/>
      <c r="L39" s="88"/>
      <c r="M39" s="88"/>
      <c r="N39" s="88"/>
      <c r="O39" s="88"/>
      <c r="S39" s="89" t="s">
        <v>40</v>
      </c>
      <c r="T39" s="89"/>
      <c r="U39" s="89"/>
      <c r="V39" s="89"/>
      <c r="W39" s="89"/>
      <c r="X39" s="84"/>
      <c r="Y39" s="84"/>
      <c r="Z39" s="84"/>
      <c r="AA39" s="38" t="s">
        <v>42</v>
      </c>
      <c r="AB39" s="2"/>
      <c r="AC39" s="38" t="s">
        <v>43</v>
      </c>
      <c r="AD39" s="2"/>
      <c r="AE39" s="38" t="s">
        <v>44</v>
      </c>
      <c r="AF39" s="59"/>
      <c r="AG39" s="59"/>
      <c r="AH39" s="87"/>
      <c r="AI39" s="87"/>
      <c r="AJ39" s="59"/>
      <c r="AL39" s="40" t="s">
        <v>1</v>
      </c>
      <c r="AM39" s="36"/>
      <c r="AN39" s="60" t="str">
        <f>IF(R39="","",IF(R39="昭和","○",""))</f>
        <v/>
      </c>
      <c r="AO39" s="61" t="str">
        <f>IF(OR(AH39=1,AH39=2),"○","")</f>
        <v/>
      </c>
      <c r="AP39" s="62" t="str">
        <f>IF(OR(AH39=3,AH39=4),"○","")</f>
        <v/>
      </c>
      <c r="AQ39" s="61" t="str">
        <f>IF(H41="","",IF(OR(question2!I34=question3!H41,H41="同上"),1,2))</f>
        <v/>
      </c>
      <c r="AR39" s="59" t="str">
        <f>IF(AND(AO39="○",AQ39=1),"○","")</f>
        <v/>
      </c>
      <c r="AS39" s="59" t="str">
        <f>IF(AND(AO39="○",AQ39=2),"○","")</f>
        <v/>
      </c>
      <c r="AT39" s="62"/>
    </row>
    <row r="40" spans="1:63" ht="6.75" customHeight="1" x14ac:dyDescent="0.2"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L40" s="40" t="s">
        <v>2</v>
      </c>
      <c r="AM40" s="36"/>
      <c r="AN40" s="60" t="str">
        <f>IF(R39="","",IF(R39="平成","○",""))</f>
        <v/>
      </c>
      <c r="AO40" s="61"/>
      <c r="AP40" s="62"/>
      <c r="AQ40" s="61"/>
      <c r="AR40" s="59"/>
      <c r="AS40" s="59"/>
      <c r="AT40" s="62"/>
    </row>
    <row r="41" spans="1:63" ht="31.5" customHeight="1" x14ac:dyDescent="0.2">
      <c r="E41" s="89" t="s">
        <v>45</v>
      </c>
      <c r="F41" s="89"/>
      <c r="G41" s="89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H41" s="36"/>
      <c r="AI41" s="36"/>
      <c r="AJ41" s="39"/>
      <c r="AK41" s="36"/>
      <c r="AL41" s="37"/>
      <c r="AM41" s="40" t="e">
        <f>+#REF!+AM40</f>
        <v>#REF!</v>
      </c>
      <c r="AN41" s="36"/>
      <c r="AO41" s="41" t="e">
        <f>+AO40+#REF!</f>
        <v>#REF!</v>
      </c>
      <c r="AP41" s="37"/>
      <c r="AQ41" s="37" t="e">
        <f>IF(OR(AM41=2,AO41=2),"○","")</f>
        <v>#REF!</v>
      </c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</row>
    <row r="42" spans="1:63" ht="10.5" customHeight="1" x14ac:dyDescent="0.2">
      <c r="F42" s="59"/>
      <c r="G42" s="59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4"/>
      <c r="Z42" s="64"/>
      <c r="AA42" s="64"/>
      <c r="AB42" s="64"/>
      <c r="AC42" s="64"/>
      <c r="AD42" s="64"/>
      <c r="AE42" s="64"/>
      <c r="AF42" s="64"/>
      <c r="AG42" s="65"/>
      <c r="AH42" s="65"/>
      <c r="AI42" s="65"/>
      <c r="AJ42" s="59"/>
      <c r="AL42" s="40">
        <f>YEAR(AL41)</f>
        <v>1900</v>
      </c>
      <c r="AM42" s="36"/>
      <c r="AN42" s="41">
        <f>IF(AN39="○",DAY(AL41),0)</f>
        <v>0</v>
      </c>
      <c r="AO42" s="61" t="str">
        <f>+AL42&amp;"/"&amp;AN41&amp;"/"&amp;AN42</f>
        <v>1900//0</v>
      </c>
      <c r="AP42" s="62"/>
      <c r="AQ42" s="59" t="str">
        <f>IF(H41="同上","同居","非同居")</f>
        <v>非同居</v>
      </c>
      <c r="AR42" s="59"/>
      <c r="AS42" s="59" t="str">
        <f>IF(AND(AS41="★",AQ42="同居"),"○","")</f>
        <v/>
      </c>
      <c r="AT42" s="59" t="str">
        <f>IF(AND(AS41="★",AQ42="非同居"),"○","")</f>
        <v/>
      </c>
      <c r="AU42" s="35">
        <f>YEAR(AU41)</f>
        <v>1900</v>
      </c>
      <c r="AV42" s="35">
        <f>DAY(AU41)</f>
        <v>0</v>
      </c>
      <c r="AX42" s="35" t="str">
        <f>+AU42&amp;"/"&amp;AV41&amp;"/"&amp;AV42</f>
        <v>1900//0</v>
      </c>
      <c r="AZ42" s="35">
        <f>IF(AX42="1999/1/1","★",0)</f>
        <v>0</v>
      </c>
      <c r="BB42" s="35" t="str">
        <f>IF(AZ42="★","該当",IF(AY41&gt;=19,"該当","非該当"))</f>
        <v>非該当</v>
      </c>
      <c r="BD42" s="38"/>
    </row>
    <row r="43" spans="1:63" ht="20.25" customHeight="1" x14ac:dyDescent="0.2">
      <c r="AL43" s="40"/>
      <c r="AM43" s="36"/>
      <c r="AN43" s="60" t="str">
        <f>IF(R44="","",IF(R44="明治","○",""))</f>
        <v/>
      </c>
      <c r="AO43" s="61"/>
      <c r="AP43" s="62"/>
      <c r="AQ43" s="61"/>
      <c r="AR43" s="59"/>
      <c r="AS43" s="59"/>
      <c r="AT43" s="62"/>
    </row>
    <row r="44" spans="1:63" ht="33.75" customHeight="1" x14ac:dyDescent="0.2">
      <c r="E44" s="89" t="s">
        <v>39</v>
      </c>
      <c r="F44" s="89"/>
      <c r="G44" s="89"/>
      <c r="H44" s="88"/>
      <c r="I44" s="88"/>
      <c r="J44" s="88"/>
      <c r="K44" s="88"/>
      <c r="L44" s="88"/>
      <c r="M44" s="88"/>
      <c r="N44" s="88"/>
      <c r="O44" s="88"/>
      <c r="S44" s="89" t="s">
        <v>40</v>
      </c>
      <c r="T44" s="89"/>
      <c r="U44" s="89"/>
      <c r="V44" s="89"/>
      <c r="W44" s="89"/>
      <c r="X44" s="84"/>
      <c r="Y44" s="84"/>
      <c r="Z44" s="84"/>
      <c r="AA44" s="38" t="s">
        <v>42</v>
      </c>
      <c r="AB44" s="2"/>
      <c r="AC44" s="38" t="s">
        <v>43</v>
      </c>
      <c r="AD44" s="2"/>
      <c r="AE44" s="38" t="s">
        <v>44</v>
      </c>
      <c r="AF44" s="59"/>
      <c r="AG44" s="59"/>
      <c r="AH44" s="87"/>
      <c r="AI44" s="87"/>
      <c r="AJ44" s="59"/>
      <c r="AL44" s="40" t="s">
        <v>1</v>
      </c>
      <c r="AM44" s="36"/>
      <c r="AN44" s="60" t="str">
        <f>IF(R44="","",IF(R44="昭和","○",""))</f>
        <v/>
      </c>
      <c r="AO44" s="61" t="str">
        <f>IF(OR(AH44=1,AH44=2),"○","")</f>
        <v/>
      </c>
      <c r="AP44" s="62" t="str">
        <f>IF(OR(AH44=3,AH44=4),"○","")</f>
        <v/>
      </c>
      <c r="AQ44" s="61" t="str">
        <f>IF(H46="","",IF(OR(question2!I41=question3!H46,H46="同上"),1,2))</f>
        <v/>
      </c>
      <c r="AR44" s="59" t="str">
        <f>IF(AND(AO44="○",AQ44=1),"○","")</f>
        <v/>
      </c>
      <c r="AS44" s="59" t="str">
        <f>IF(AND(AO44="○",AQ44=2),"○","")</f>
        <v/>
      </c>
      <c r="AT44" s="62"/>
    </row>
    <row r="45" spans="1:63" ht="6.75" customHeight="1" x14ac:dyDescent="0.2"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L45" s="40" t="s">
        <v>2</v>
      </c>
      <c r="AM45" s="36"/>
      <c r="AN45" s="60" t="str">
        <f>IF(R44="","",IF(R44="平成","○",""))</f>
        <v/>
      </c>
      <c r="AO45" s="61"/>
      <c r="AP45" s="62"/>
      <c r="AQ45" s="61"/>
      <c r="AR45" s="59"/>
      <c r="AS45" s="59"/>
      <c r="AT45" s="62"/>
    </row>
    <row r="46" spans="1:63" ht="31.5" customHeight="1" x14ac:dyDescent="0.2">
      <c r="E46" s="89" t="s">
        <v>45</v>
      </c>
      <c r="F46" s="89"/>
      <c r="G46" s="89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H46" s="36"/>
      <c r="AI46" s="36"/>
      <c r="AJ46" s="39"/>
      <c r="AK46" s="36"/>
      <c r="AL46" s="37"/>
      <c r="AM46" s="40" t="e">
        <f>+#REF!+AM45</f>
        <v>#REF!</v>
      </c>
      <c r="AN46" s="36"/>
      <c r="AO46" s="41" t="e">
        <f>+AO45+#REF!</f>
        <v>#REF!</v>
      </c>
      <c r="AP46" s="37"/>
      <c r="AQ46" s="37" t="e">
        <f>IF(OR(AM46=2,AO46=2),"○","")</f>
        <v>#REF!</v>
      </c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</row>
    <row r="47" spans="1:63" ht="27.75" customHeight="1" x14ac:dyDescent="0.2">
      <c r="F47" s="59"/>
      <c r="G47" s="59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4"/>
      <c r="Z47" s="64"/>
      <c r="AA47" s="64"/>
      <c r="AB47" s="64"/>
      <c r="AC47" s="64"/>
      <c r="AD47" s="64"/>
      <c r="AE47" s="64"/>
      <c r="AF47" s="64"/>
      <c r="AG47" s="65"/>
      <c r="AH47" s="65"/>
      <c r="AI47" s="65"/>
      <c r="AJ47" s="59"/>
      <c r="AL47" s="40">
        <f>IF(AN46="○","S"&amp;T44&amp;"."&amp;V44&amp;"."&amp;X44,0)</f>
        <v>0</v>
      </c>
      <c r="AM47" s="36"/>
      <c r="AN47" s="41">
        <f>IF(AN46="○",MONTH(AL47),0)</f>
        <v>0</v>
      </c>
      <c r="AO47" s="66">
        <v>43100</v>
      </c>
      <c r="AP47" s="62">
        <f>+IF(AN47=0,0,DATEDIF(AO48,AO47,"Y"))</f>
        <v>0</v>
      </c>
      <c r="AQ47" s="61">
        <f>IF(AO48="1948/1/1",1,0)</f>
        <v>0</v>
      </c>
      <c r="AR47" s="59"/>
      <c r="AS47" s="59" t="str">
        <f>IF(AP47&gt;=70,"★",IF(AND(AQ47=1,AP47=69),"★",""))</f>
        <v/>
      </c>
      <c r="AT47" s="62"/>
      <c r="AU47" s="35" t="e">
        <f>IF(#REF!="○","H"&amp;T44&amp;"."&amp;V44&amp;"."&amp;X44,0)</f>
        <v>#REF!</v>
      </c>
      <c r="AV47" s="35" t="e">
        <f>MONTH(AU47)</f>
        <v>#REF!</v>
      </c>
      <c r="AX47" s="67">
        <v>43100</v>
      </c>
      <c r="AY47" s="35" t="e">
        <f>+IF(AU47=0,0,DATEDIF(AX48,AX47,"Y"))</f>
        <v>#REF!</v>
      </c>
      <c r="AZ47" s="35">
        <f>IF(AX48="1995/1/2","★",0)</f>
        <v>0</v>
      </c>
      <c r="BA47" s="35">
        <f>IF(AX48="1995/1/1","×",0)</f>
        <v>0</v>
      </c>
      <c r="BB47" s="35" t="e">
        <f>IF(BA47="×","非該当",IF(AZ47="★","該当",IF(AY47&lt;=22,"該当","非該当")))</f>
        <v>#REF!</v>
      </c>
      <c r="BD47" s="38" t="e">
        <f>IF(AND(BB47="該当",BB48="該当"),"○","")</f>
        <v>#REF!</v>
      </c>
    </row>
    <row r="48" spans="1:63" ht="33.75" customHeight="1" x14ac:dyDescent="0.2">
      <c r="E48" s="89" t="s">
        <v>39</v>
      </c>
      <c r="F48" s="89"/>
      <c r="G48" s="89"/>
      <c r="H48" s="88"/>
      <c r="I48" s="88"/>
      <c r="J48" s="88"/>
      <c r="K48" s="88"/>
      <c r="L48" s="88"/>
      <c r="M48" s="88"/>
      <c r="N48" s="88"/>
      <c r="O48" s="88"/>
      <c r="S48" s="89" t="s">
        <v>40</v>
      </c>
      <c r="T48" s="89"/>
      <c r="U48" s="89"/>
      <c r="V48" s="89"/>
      <c r="W48" s="89"/>
      <c r="X48" s="84"/>
      <c r="Y48" s="84"/>
      <c r="Z48" s="84"/>
      <c r="AA48" s="38" t="s">
        <v>42</v>
      </c>
      <c r="AB48" s="2"/>
      <c r="AC48" s="38" t="s">
        <v>43</v>
      </c>
      <c r="AD48" s="2"/>
      <c r="AE48" s="38" t="s">
        <v>44</v>
      </c>
      <c r="AF48" s="59"/>
      <c r="AG48" s="59"/>
      <c r="AH48" s="87"/>
      <c r="AI48" s="87"/>
      <c r="AJ48" s="59"/>
      <c r="AL48" s="40" t="s">
        <v>1</v>
      </c>
      <c r="AM48" s="36"/>
      <c r="AN48" s="60" t="str">
        <f>IF(R48="","",IF(R48="昭和","○",""))</f>
        <v/>
      </c>
      <c r="AO48" s="61" t="str">
        <f>IF(OR(AH48=1,AH48=2),"○","")</f>
        <v/>
      </c>
      <c r="AP48" s="62" t="str">
        <f>IF(OR(AH48=3,AH48=4),"○","")</f>
        <v/>
      </c>
      <c r="AQ48" s="61" t="str">
        <f>IF(H50="","",IF(OR(question2!I46=question3!H50,H50="同上"),1,2))</f>
        <v/>
      </c>
      <c r="AR48" s="59" t="str">
        <f>IF(AND(AO48="○",AQ48=1),"○","")</f>
        <v/>
      </c>
      <c r="AS48" s="59" t="str">
        <f>IF(AND(AO48="○",AQ48=2),"○","")</f>
        <v/>
      </c>
      <c r="AT48" s="62"/>
    </row>
    <row r="49" spans="1:63" ht="6.75" customHeight="1" x14ac:dyDescent="0.2"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L49" s="40" t="s">
        <v>2</v>
      </c>
      <c r="AM49" s="36"/>
      <c r="AN49" s="60" t="str">
        <f>IF(R48="","",IF(R48="平成","○",""))</f>
        <v/>
      </c>
      <c r="AO49" s="61"/>
      <c r="AP49" s="62"/>
      <c r="AQ49" s="61"/>
      <c r="AR49" s="59"/>
      <c r="AS49" s="59"/>
      <c r="AT49" s="62"/>
    </row>
    <row r="50" spans="1:63" ht="31.5" customHeight="1" x14ac:dyDescent="0.2">
      <c r="E50" s="89" t="s">
        <v>45</v>
      </c>
      <c r="F50" s="89"/>
      <c r="G50" s="89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H50" s="36"/>
      <c r="AI50" s="36"/>
      <c r="AJ50" s="39"/>
      <c r="AK50" s="36"/>
      <c r="AL50" s="37"/>
      <c r="AM50" s="40" t="e">
        <f>+#REF!+AM49</f>
        <v>#REF!</v>
      </c>
      <c r="AN50" s="36"/>
      <c r="AO50" s="41" t="e">
        <f>+AO49+#REF!</f>
        <v>#REF!</v>
      </c>
      <c r="AP50" s="37"/>
      <c r="AQ50" s="37" t="e">
        <f>IF(OR(AM50=2,AO50=2),"○","")</f>
        <v>#REF!</v>
      </c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</row>
    <row r="51" spans="1:63" ht="35.25" customHeight="1" x14ac:dyDescent="0.2">
      <c r="AL51" s="40" t="e">
        <f>IF(#REF!="○","S"&amp;#REF!&amp;"."&amp;#REF!&amp;"."&amp;#REF!,0)</f>
        <v>#REF!</v>
      </c>
      <c r="AM51" s="36"/>
      <c r="AN51" s="41" t="e">
        <f>IF(#REF!="○",MONTH(AL51),0)</f>
        <v>#REF!</v>
      </c>
      <c r="AO51" s="66">
        <v>43100</v>
      </c>
      <c r="AP51" s="62" t="e">
        <f>+IF(AN51=0,0,DATEDIF(#REF!,AO51,"Y"))</f>
        <v>#REF!</v>
      </c>
      <c r="AQ51" s="61" t="e">
        <f>IF(#REF!="1948/1/1",1,0)</f>
        <v>#REF!</v>
      </c>
      <c r="AR51" s="59"/>
      <c r="AS51" s="59" t="e">
        <f>IF(AP51&gt;=70,"★",IF(AND(AQ51=1,AP51=69),"★",""))</f>
        <v>#REF!</v>
      </c>
      <c r="AT51" s="62"/>
      <c r="AU51" s="35" t="e">
        <f>IF(#REF!="○","H"&amp;#REF!&amp;"."&amp;#REF!&amp;"."&amp;#REF!,0)</f>
        <v>#REF!</v>
      </c>
      <c r="AV51" s="35" t="e">
        <f>MONTH(AU51)</f>
        <v>#REF!</v>
      </c>
      <c r="AX51" s="67">
        <v>43100</v>
      </c>
      <c r="AY51" s="35" t="e">
        <f>+IF(AU51=0,0,DATEDIF(#REF!,AX51,"Y"))</f>
        <v>#REF!</v>
      </c>
      <c r="AZ51" s="35" t="e">
        <f>IF(#REF!="1995/1/2","★",0)</f>
        <v>#REF!</v>
      </c>
      <c r="BA51" s="35" t="e">
        <f>IF(#REF!="1995/1/1","×",0)</f>
        <v>#REF!</v>
      </c>
      <c r="BB51" s="35" t="e">
        <f>IF(BA51="×","非該当",IF(AZ51="★","該当",IF(AY51&lt;=22,"該当","非該当")))</f>
        <v>#REF!</v>
      </c>
      <c r="BD51" s="38" t="e">
        <f>IF(AND(BB51="該当",#REF!="該当"),"○","")</f>
        <v>#REF!</v>
      </c>
    </row>
    <row r="52" spans="1:63" x14ac:dyDescent="0.2">
      <c r="A52" s="34" t="s">
        <v>28</v>
      </c>
      <c r="D52" s="35" t="s">
        <v>51</v>
      </c>
      <c r="F52" s="34"/>
      <c r="Z52" s="36"/>
      <c r="AI52" s="36"/>
      <c r="AJ52" s="36"/>
      <c r="AK52" s="36"/>
      <c r="AL52" s="37"/>
      <c r="AM52" s="37"/>
      <c r="AN52" s="37"/>
      <c r="AO52" s="37"/>
      <c r="AP52" s="37"/>
      <c r="AQ52" s="37"/>
      <c r="AR52" s="37"/>
      <c r="AS52" s="37"/>
    </row>
    <row r="53" spans="1:63" x14ac:dyDescent="0.2">
      <c r="D53" s="35" t="s">
        <v>27</v>
      </c>
      <c r="Z53" s="36"/>
      <c r="AI53" s="36"/>
      <c r="AJ53" s="36"/>
      <c r="AK53" s="36"/>
      <c r="AL53" s="37"/>
      <c r="AM53" s="37"/>
      <c r="AN53" s="37"/>
      <c r="AO53" s="37"/>
      <c r="AP53" s="37"/>
      <c r="AQ53" s="37"/>
      <c r="AR53" s="37"/>
      <c r="AS53" s="37"/>
    </row>
    <row r="54" spans="1:63" ht="40.5" customHeight="1" x14ac:dyDescent="0.2"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E54" s="50" t="str">
        <f>IF(D54="","","（扶養家族障害者該当)")</f>
        <v/>
      </c>
      <c r="AF54" s="68"/>
      <c r="AG54" s="69"/>
      <c r="AL54" s="36"/>
      <c r="AM54" s="36"/>
      <c r="AN54" s="36"/>
      <c r="AO54" s="70"/>
      <c r="AP54" s="59"/>
      <c r="AQ54" s="59"/>
      <c r="AR54" s="59"/>
      <c r="AS54" s="59"/>
      <c r="AT54" s="59"/>
      <c r="AX54" s="67"/>
      <c r="BD54" s="38"/>
    </row>
    <row r="55" spans="1:63" ht="19.5" customHeight="1" x14ac:dyDescent="0.2">
      <c r="AL55" s="36"/>
      <c r="AM55" s="36"/>
      <c r="AN55" s="36"/>
      <c r="AO55" s="70"/>
      <c r="AP55" s="59"/>
      <c r="AQ55" s="59"/>
      <c r="AR55" s="59"/>
      <c r="AS55" s="59"/>
      <c r="AT55" s="59"/>
      <c r="AX55" s="67"/>
      <c r="BD55" s="38"/>
    </row>
    <row r="56" spans="1:63" ht="30" customHeight="1" x14ac:dyDescent="0.2">
      <c r="A56" s="34" t="s">
        <v>52</v>
      </c>
      <c r="D56" s="35" t="s">
        <v>53</v>
      </c>
      <c r="F56" s="34"/>
      <c r="Q56" s="86"/>
      <c r="R56" s="86"/>
      <c r="S56" s="86"/>
      <c r="Z56" s="36"/>
      <c r="AD56" s="71" t="s">
        <v>57</v>
      </c>
      <c r="AE56" s="72"/>
      <c r="AG56" s="73" t="str">
        <f>IF(Q56="yes","○","")</f>
        <v/>
      </c>
      <c r="AI56" s="36"/>
      <c r="AJ56" s="36"/>
      <c r="AK56" s="36"/>
      <c r="AL56" s="37"/>
      <c r="AM56" s="37"/>
      <c r="AN56" s="37"/>
      <c r="AO56" s="37"/>
      <c r="AP56" s="37"/>
      <c r="AQ56" s="37"/>
      <c r="AR56" s="37"/>
      <c r="AS56" s="37"/>
    </row>
    <row r="57" spans="1:63" ht="8.25" customHeight="1" x14ac:dyDescent="0.2">
      <c r="A57" s="34"/>
      <c r="F57" s="34"/>
      <c r="Z57" s="36"/>
      <c r="AD57" s="74" t="s">
        <v>58</v>
      </c>
      <c r="AE57" s="75"/>
      <c r="AG57" s="49"/>
      <c r="AI57" s="36"/>
      <c r="AJ57" s="36"/>
      <c r="AK57" s="36"/>
      <c r="AL57" s="37"/>
      <c r="AM57" s="37"/>
      <c r="AN57" s="37"/>
      <c r="AO57" s="37"/>
      <c r="AP57" s="37"/>
      <c r="AQ57" s="37"/>
      <c r="AR57" s="37"/>
      <c r="AS57" s="37"/>
    </row>
    <row r="58" spans="1:63" x14ac:dyDescent="0.2">
      <c r="D58" s="35" t="s">
        <v>55</v>
      </c>
      <c r="Z58" s="36"/>
      <c r="AG58" s="73" t="str">
        <f>IF(Q56="yes","（勤労学生の可能性あり）","")</f>
        <v/>
      </c>
      <c r="AI58" s="36"/>
      <c r="AJ58" s="36"/>
      <c r="AK58" s="36"/>
      <c r="AL58" s="37"/>
      <c r="AM58" s="37"/>
      <c r="AN58" s="37"/>
      <c r="AO58" s="37"/>
      <c r="AP58" s="37"/>
      <c r="AQ58" s="37"/>
      <c r="AR58" s="37"/>
      <c r="AS58" s="37"/>
    </row>
    <row r="59" spans="1:63" ht="22.5" customHeight="1" x14ac:dyDescent="0.2">
      <c r="D59" s="35" t="s">
        <v>54</v>
      </c>
      <c r="AL59" s="36"/>
      <c r="AM59" s="36"/>
      <c r="AN59" s="36"/>
      <c r="AO59" s="70"/>
      <c r="AP59" s="59"/>
      <c r="AQ59" s="59"/>
      <c r="AR59" s="59"/>
      <c r="AS59" s="59"/>
      <c r="AT59" s="59"/>
      <c r="AX59" s="67"/>
      <c r="BD59" s="38"/>
    </row>
    <row r="60" spans="1:63" ht="22.5" customHeight="1" x14ac:dyDescent="0.2">
      <c r="D60" s="35" t="s">
        <v>56</v>
      </c>
      <c r="AL60" s="36"/>
      <c r="AM60" s="36"/>
      <c r="AN60" s="36"/>
      <c r="AO60" s="70"/>
      <c r="AP60" s="59"/>
      <c r="AQ60" s="59"/>
      <c r="AR60" s="59"/>
      <c r="AS60" s="59"/>
      <c r="AT60" s="59"/>
      <c r="AX60" s="67"/>
      <c r="BD60" s="38"/>
    </row>
    <row r="61" spans="1:63" ht="33.75" customHeight="1" x14ac:dyDescent="0.2">
      <c r="AL61" s="36"/>
      <c r="AM61" s="36"/>
      <c r="AN61" s="36"/>
      <c r="AO61" s="70"/>
      <c r="AP61" s="59"/>
      <c r="AQ61" s="59"/>
      <c r="AR61" s="59"/>
      <c r="AS61" s="59"/>
      <c r="AT61" s="59"/>
      <c r="AX61" s="67"/>
      <c r="BD61" s="38"/>
    </row>
    <row r="62" spans="1:63" x14ac:dyDescent="0.2">
      <c r="A62" s="34" t="s">
        <v>59</v>
      </c>
      <c r="D62" s="35" t="s">
        <v>60</v>
      </c>
      <c r="F62" s="34"/>
      <c r="Z62" s="36"/>
      <c r="AI62" s="36"/>
      <c r="AJ62" s="36"/>
      <c r="AK62" s="36"/>
      <c r="AL62" s="37"/>
      <c r="AM62" s="37"/>
      <c r="AN62" s="37"/>
      <c r="AO62" s="37"/>
      <c r="AP62" s="37"/>
      <c r="AQ62" s="37"/>
      <c r="AR62" s="37"/>
      <c r="AS62" s="37"/>
    </row>
    <row r="63" spans="1:63" ht="9.75" customHeight="1" x14ac:dyDescent="0.2">
      <c r="F63" s="34"/>
    </row>
    <row r="64" spans="1:63" ht="29.25" customHeight="1" x14ac:dyDescent="0.2">
      <c r="A64" s="71" t="s">
        <v>61</v>
      </c>
      <c r="B64" s="76" t="s">
        <v>4</v>
      </c>
      <c r="C64" s="72" t="str">
        <f>IF(G64="","",IF(G64="○","○",""))</f>
        <v/>
      </c>
      <c r="D64" s="49"/>
      <c r="E64" s="49" t="s">
        <v>64</v>
      </c>
      <c r="G64" s="86"/>
      <c r="H64" s="86"/>
      <c r="I64" s="49">
        <v>1</v>
      </c>
      <c r="J64" s="35" t="s">
        <v>62</v>
      </c>
      <c r="P64" s="38"/>
      <c r="Q64" s="38"/>
    </row>
    <row r="65" spans="1:17" ht="29.25" customHeight="1" x14ac:dyDescent="0.2">
      <c r="A65" s="77" t="s">
        <v>63</v>
      </c>
      <c r="B65" s="44" t="s">
        <v>5</v>
      </c>
      <c r="C65" s="78" t="str">
        <f>IF(G65="","",IF(G65="○","○",""))</f>
        <v/>
      </c>
      <c r="D65" s="49"/>
      <c r="E65" s="49" t="s">
        <v>64</v>
      </c>
      <c r="G65" s="86"/>
      <c r="H65" s="86"/>
      <c r="I65" s="49">
        <v>2</v>
      </c>
      <c r="J65" s="35" t="s">
        <v>65</v>
      </c>
    </row>
    <row r="66" spans="1:17" ht="29.25" customHeight="1" x14ac:dyDescent="0.2">
      <c r="A66" s="77" t="s">
        <v>61</v>
      </c>
      <c r="B66" s="44" t="s">
        <v>5</v>
      </c>
      <c r="C66" s="78" t="str">
        <f t="shared" ref="C66:C69" si="0">IF(G66="","",IF(G66="○","○",""))</f>
        <v/>
      </c>
      <c r="D66" s="49"/>
      <c r="E66" s="49" t="s">
        <v>64</v>
      </c>
      <c r="G66" s="86"/>
      <c r="H66" s="86"/>
      <c r="I66" s="49">
        <v>3</v>
      </c>
      <c r="J66" s="35" t="s">
        <v>66</v>
      </c>
      <c r="P66" s="38"/>
      <c r="Q66" s="38"/>
    </row>
    <row r="67" spans="1:17" ht="29.25" customHeight="1" x14ac:dyDescent="0.2">
      <c r="A67" s="77" t="s">
        <v>63</v>
      </c>
      <c r="B67" s="44" t="s">
        <v>5</v>
      </c>
      <c r="C67" s="78" t="str">
        <f t="shared" si="0"/>
        <v/>
      </c>
      <c r="D67" s="49"/>
      <c r="E67" s="49" t="s">
        <v>64</v>
      </c>
      <c r="G67" s="86"/>
      <c r="H67" s="86"/>
      <c r="I67" s="49">
        <v>4</v>
      </c>
      <c r="J67" s="35" t="s">
        <v>67</v>
      </c>
    </row>
    <row r="68" spans="1:17" ht="29.25" customHeight="1" x14ac:dyDescent="0.2">
      <c r="A68" s="77" t="s">
        <v>61</v>
      </c>
      <c r="B68" s="44" t="s">
        <v>5</v>
      </c>
      <c r="C68" s="78" t="str">
        <f t="shared" si="0"/>
        <v/>
      </c>
      <c r="D68" s="49"/>
      <c r="E68" s="49" t="s">
        <v>64</v>
      </c>
      <c r="G68" s="86"/>
      <c r="H68" s="86"/>
      <c r="I68" s="49">
        <v>5</v>
      </c>
      <c r="J68" s="35" t="s">
        <v>68</v>
      </c>
    </row>
    <row r="69" spans="1:17" ht="29.25" customHeight="1" x14ac:dyDescent="0.2">
      <c r="A69" s="74" t="s">
        <v>70</v>
      </c>
      <c r="B69" s="79" t="s">
        <v>6</v>
      </c>
      <c r="C69" s="75" t="str">
        <f t="shared" si="0"/>
        <v/>
      </c>
      <c r="D69" s="49"/>
      <c r="E69" s="49" t="s">
        <v>64</v>
      </c>
      <c r="G69" s="86"/>
      <c r="H69" s="86"/>
      <c r="I69" s="49">
        <v>6</v>
      </c>
      <c r="J69" s="80" t="s">
        <v>69</v>
      </c>
    </row>
    <row r="71" spans="1:17" x14ac:dyDescent="0.2">
      <c r="L71" s="81" t="s">
        <v>71</v>
      </c>
    </row>
    <row r="72" spans="1:17" x14ac:dyDescent="0.2">
      <c r="M72" s="81" t="s">
        <v>72</v>
      </c>
    </row>
    <row r="73" spans="1:17" ht="42.75" customHeight="1" x14ac:dyDescent="0.2"/>
    <row r="74" spans="1:17" x14ac:dyDescent="0.2">
      <c r="C74" s="35" t="s">
        <v>73</v>
      </c>
    </row>
    <row r="75" spans="1:17" x14ac:dyDescent="0.2">
      <c r="C75" s="35" t="s">
        <v>74</v>
      </c>
    </row>
  </sheetData>
  <sheetProtection algorithmName="SHA-512" hashValue="ughlwwa7ZjiESizG+p1iRGE/i1IGUy1Dy5fo1ohuiws2GpAP3ppY/AfIHKiAxFB8JODgNJZFGQjQgQjdxFvEeQ==" saltValue="9cF+pLmQU5iOyrNSOj98Ig==" spinCount="100000" sheet="1" selectLockedCells="1"/>
  <mergeCells count="70">
    <mergeCell ref="E50:G50"/>
    <mergeCell ref="H50:AF50"/>
    <mergeCell ref="D54:AB54"/>
    <mergeCell ref="Q56:S56"/>
    <mergeCell ref="AH44:AI44"/>
    <mergeCell ref="E46:G46"/>
    <mergeCell ref="H46:AF46"/>
    <mergeCell ref="E48:G48"/>
    <mergeCell ref="H48:O48"/>
    <mergeCell ref="S48:W48"/>
    <mergeCell ref="X48:Z48"/>
    <mergeCell ref="AH48:AI48"/>
    <mergeCell ref="E41:G41"/>
    <mergeCell ref="H41:AF41"/>
    <mergeCell ref="E44:G44"/>
    <mergeCell ref="H44:O44"/>
    <mergeCell ref="S44:W44"/>
    <mergeCell ref="X44:Z44"/>
    <mergeCell ref="AH31:AI31"/>
    <mergeCell ref="E33:G33"/>
    <mergeCell ref="H33:AF33"/>
    <mergeCell ref="E39:G39"/>
    <mergeCell ref="H39:O39"/>
    <mergeCell ref="S39:W39"/>
    <mergeCell ref="X39:Z39"/>
    <mergeCell ref="AH39:AI39"/>
    <mergeCell ref="E29:G29"/>
    <mergeCell ref="H29:AF29"/>
    <mergeCell ref="E31:G31"/>
    <mergeCell ref="H31:O31"/>
    <mergeCell ref="S31:W31"/>
    <mergeCell ref="X31:Z31"/>
    <mergeCell ref="E25:G25"/>
    <mergeCell ref="H25:AF25"/>
    <mergeCell ref="E27:G27"/>
    <mergeCell ref="S27:W27"/>
    <mergeCell ref="X27:Z27"/>
    <mergeCell ref="E21:G21"/>
    <mergeCell ref="H21:AF21"/>
    <mergeCell ref="E23:G23"/>
    <mergeCell ref="H23:O23"/>
    <mergeCell ref="S23:W23"/>
    <mergeCell ref="X23:Z23"/>
    <mergeCell ref="E15:G15"/>
    <mergeCell ref="H15:AF15"/>
    <mergeCell ref="E19:G19"/>
    <mergeCell ref="S19:W19"/>
    <mergeCell ref="X19:Z19"/>
    <mergeCell ref="E5:G5"/>
    <mergeCell ref="X5:Z5"/>
    <mergeCell ref="S5:W5"/>
    <mergeCell ref="E7:G7"/>
    <mergeCell ref="E13:G13"/>
    <mergeCell ref="S13:W13"/>
    <mergeCell ref="X13:Z13"/>
    <mergeCell ref="H5:O5"/>
    <mergeCell ref="H7:AF7"/>
    <mergeCell ref="H13:O13"/>
    <mergeCell ref="AH13:AI13"/>
    <mergeCell ref="AH19:AI19"/>
    <mergeCell ref="AH27:AI27"/>
    <mergeCell ref="H27:O27"/>
    <mergeCell ref="H19:O19"/>
    <mergeCell ref="AH23:AI23"/>
    <mergeCell ref="G69:H69"/>
    <mergeCell ref="G64:H64"/>
    <mergeCell ref="G65:H65"/>
    <mergeCell ref="G66:H66"/>
    <mergeCell ref="G67:H67"/>
    <mergeCell ref="G68:H68"/>
  </mergeCells>
  <phoneticPr fontId="1"/>
  <dataValidations count="10">
    <dataValidation type="list" allowBlank="1" showInputMessage="1" showErrorMessage="1" sqref="G64:H64">
      <formula1>$D$64:$E$64</formula1>
    </dataValidation>
    <dataValidation imeMode="off" allowBlank="1" showInputMessage="1" showErrorMessage="1" sqref="V6 T6 X6 AH27:AI27 AB5 AH23:AI23 X5:Z5 H5:O5 H7:AF7 AH13:AI13 AH44:AI44 AH39:AI39 AH31:AI31 AH48:AI48 AD5 AH19:AI19 H13:O13 H15:AF15 H19:O19 H21:AF21 H23:O23 H25:AF25 X13:Z13 X19:Z19 X23:Z23 AB13 AD13 AB19 AD19 AB23 AD23 H27:O27 H29:AF29 X27:Z27 AB27 AD27 H31:O31 H33:AF33 X31:Z31 AB31 AD31 H39:O39 H41:AF41 X39:Z39 AB39 AD39 H44:O44 H46:AF46 X44:Z44 AB44 AD44 H48:O48 H50:AF50 X48:Z48 AB48 AD48 D54:AB54"/>
    <dataValidation imeMode="hiragana" allowBlank="1" showInputMessage="1" showErrorMessage="1" sqref="H6:O6"/>
    <dataValidation type="list" allowBlank="1" showInputMessage="1" showErrorMessage="1" sqref="R6:S6">
      <formula1>$AH$4:$AH$7</formula1>
    </dataValidation>
    <dataValidation type="list" allowBlank="1" showInputMessage="1" showErrorMessage="1" sqref="Q56:S56">
      <formula1>$AD$55:$AD$57</formula1>
    </dataValidation>
    <dataValidation type="list" allowBlank="1" showInputMessage="1" showErrorMessage="1" sqref="G65:H65">
      <formula1>$D$65:$E$65</formula1>
    </dataValidation>
    <dataValidation type="list" allowBlank="1" showInputMessage="1" showErrorMessage="1" sqref="G66:H66">
      <formula1>$D$66:$E$66</formula1>
    </dataValidation>
    <dataValidation type="list" allowBlank="1" showInputMessage="1" showErrorMessage="1" sqref="G67:H67">
      <formula1>$D$67:$E$67</formula1>
    </dataValidation>
    <dataValidation type="list" allowBlank="1" showInputMessage="1" showErrorMessage="1" sqref="G68:H68">
      <formula1>$D$68:$E$68</formula1>
    </dataValidation>
    <dataValidation type="list" allowBlank="1" showInputMessage="1" showErrorMessage="1" sqref="G69:H69">
      <formula1>$D$69:$E$69</formula1>
    </dataValidation>
  </dataValidations>
  <pageMargins left="0.78740157480314965" right="0.23622047244094491" top="0.74803149606299213" bottom="0.31496062992125984" header="0.31496062992125984" footer="0.31496062992125984"/>
  <pageSetup paperSize="9" scale="71" fitToHeight="2" orientation="portrait" r:id="rId1"/>
  <headerFooter>
    <oddHeader>&amp;R印刷日時；&amp;D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Y3"/>
  <sheetViews>
    <sheetView topLeftCell="B1" zoomScaleNormal="100" workbookViewId="0">
      <selection activeCell="Y2" sqref="Y2"/>
    </sheetView>
  </sheetViews>
  <sheetFormatPr defaultRowHeight="13" x14ac:dyDescent="0.2"/>
  <cols>
    <col min="5" max="5" width="9" customWidth="1"/>
  </cols>
  <sheetData>
    <row r="3" spans="25:25" x14ac:dyDescent="0.2">
      <c r="Y3" s="1"/>
    </row>
  </sheetData>
  <sheetProtection algorithmName="SHA-512" hashValue="oqI9oAdIO8ar8gVaz4+n/VgCWQW9r481QlZQArwuVdNobCXqQNN1O8YsRPkwiltPTPiS87Czq3ngJ8LnVLfyNg==" saltValue="kf/mr1htik2oaPNbDgkMHQ==" spinCount="100000" sheet="1" objects="1" scenarios="1" selectLockedCells="1"/>
  <phoneticPr fontId="1"/>
  <pageMargins left="0.33" right="0.15748031496062992" top="0.43307086614173229" bottom="0.23622047244094491" header="0.31496062992125984" footer="0.15748031496062992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question1</vt:lpstr>
      <vt:lpstr>question2</vt:lpstr>
      <vt:lpstr>question3</vt:lpstr>
      <vt:lpstr>Declaration form</vt:lpstr>
      <vt:lpstr>question1!Print_Area</vt:lpstr>
      <vt:lpstr>question2!Print_Area</vt:lpstr>
      <vt:lpstr>question3!Print_Area</vt:lpstr>
      <vt:lpstr>リスト１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永岡玲子</dc:creator>
  <cp:lastModifiedBy>永岡玲子</cp:lastModifiedBy>
  <cp:lastPrinted>2017-07-06T03:09:10Z</cp:lastPrinted>
  <dcterms:created xsi:type="dcterms:W3CDTF">2015-11-15T07:55:42Z</dcterms:created>
  <dcterms:modified xsi:type="dcterms:W3CDTF">2017-07-21T12:42:15Z</dcterms:modified>
</cp:coreProperties>
</file>